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116"/>
  <workbookPr defaultThemeVersion="166925"/>
  <mc:AlternateContent xmlns:mc="http://schemas.openxmlformats.org/markup-compatibility/2006">
    <mc:Choice Requires="x15">
      <x15ac:absPath xmlns:x15ac="http://schemas.microsoft.com/office/spreadsheetml/2010/11/ac" url="/Users/duncanmatthews/Downloads/"/>
    </mc:Choice>
  </mc:AlternateContent>
  <xr:revisionPtr revIDLastSave="0" documentId="13_ncr:1_{AB66CB8A-A6FA-C242-9CDD-34E1B229A671}" xr6:coauthVersionLast="47" xr6:coauthVersionMax="47" xr10:uidLastSave="{00000000-0000-0000-0000-000000000000}"/>
  <bookViews>
    <workbookView xWindow="0" yWindow="740" windowWidth="26520" windowHeight="17520" xr2:uid="{26ED58E1-42EB-43B1-B2CA-949DA071CCAE}"/>
  </bookViews>
  <sheets>
    <sheet name="Guide" sheetId="4" r:id="rId1"/>
    <sheet name="One Year Budget" sheetId="1" r:id="rId2"/>
    <sheet name="Lists" sheetId="3" state="hidden" r:id="rId3"/>
    <sheet name="Multi Year Budget" sheetId="5" r:id="rId4"/>
    <sheet name="Event Budget" sheetId="6" r:id="rId5"/>
    <sheet name="Operating Costs Only Budget" sheetId="7" r:id="rId6"/>
    <sheet name="Cost Item Table example" sheetId="2" r:id="rId7"/>
  </sheets>
  <definedNames>
    <definedName name="CostItem">'Cost Item Table example'!$A$1:$E$5</definedName>
    <definedName name="Eventbudget">'Event Budget'!$A$1:$C$3</definedName>
    <definedName name="Home">Guide!$B$1:$E$12</definedName>
    <definedName name="MultiYear">'Multi Year Budget'!$A$1:$E$10</definedName>
    <definedName name="OneYearBudget">'One Year Budget'!$A$1:$C$11</definedName>
    <definedName name="OnlyOpex">'Operating Costs Only Budget'!$A$1:$C$9</definedName>
    <definedName name="_xlnm.Print_Area" localSheetId="4">'Event Budget'!$A$1:$D$40</definedName>
    <definedName name="_xlnm.Print_Area" localSheetId="3">'Multi Year Budget'!$A$1:$G$51</definedName>
    <definedName name="_xlnm.Print_Area" localSheetId="1">'One Year Budget'!$A$1:$D$50</definedName>
    <definedName name="_xlnm.Print_Area" localSheetId="5">'Operating Costs Only Budget'!$A$1:$D$32</definedName>
    <definedName name="ProjectOnly">'Event Budget'!$A$1:$C$4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4" l="1"/>
  <c r="D28" i="5"/>
  <c r="E28" i="5"/>
  <c r="C28" i="5"/>
  <c r="D23" i="5"/>
  <c r="E23" i="5"/>
  <c r="C23" i="5"/>
  <c r="C11" i="1"/>
  <c r="C12" i="6"/>
  <c r="C28" i="6"/>
  <c r="B25" i="2"/>
  <c r="B21" i="2"/>
  <c r="B17" i="2"/>
  <c r="F39" i="5"/>
  <c r="F6" i="5"/>
  <c r="F7" i="5"/>
  <c r="F8" i="5"/>
  <c r="F9" i="5"/>
  <c r="F14" i="5"/>
  <c r="F15" i="5"/>
  <c r="F19" i="5"/>
  <c r="F23" i="5" s="1"/>
  <c r="F20" i="5"/>
  <c r="F21" i="5"/>
  <c r="F22" i="5"/>
  <c r="F25" i="5"/>
  <c r="F26" i="5"/>
  <c r="F28" i="5" s="1"/>
  <c r="F29" i="5"/>
  <c r="F30" i="5"/>
  <c r="F31" i="5"/>
  <c r="F33" i="5"/>
  <c r="F34" i="5"/>
  <c r="F35" i="5"/>
  <c r="F37" i="5"/>
  <c r="F5" i="5"/>
  <c r="B2" i="6"/>
  <c r="A3" i="6" s="1"/>
  <c r="B2" i="7"/>
  <c r="B2" i="5"/>
  <c r="B2" i="1"/>
  <c r="E43" i="5"/>
  <c r="E16" i="5"/>
  <c r="E10" i="5"/>
  <c r="E36" i="5"/>
  <c r="E32" i="5"/>
  <c r="D43" i="5"/>
  <c r="D46" i="5" s="1"/>
  <c r="D36" i="5"/>
  <c r="F36" i="5" s="1"/>
  <c r="D32" i="5"/>
  <c r="C43" i="5"/>
  <c r="C46" i="5" s="1"/>
  <c r="B36" i="5"/>
  <c r="C36" i="5"/>
  <c r="B32" i="5"/>
  <c r="C32" i="5"/>
  <c r="B28" i="5"/>
  <c r="C18" i="5"/>
  <c r="F18" i="5" s="1"/>
  <c r="B23" i="5"/>
  <c r="C13" i="5"/>
  <c r="F13" i="5" s="1"/>
  <c r="B16" i="5"/>
  <c r="C10" i="5"/>
  <c r="B1" i="5"/>
  <c r="B1" i="6"/>
  <c r="C23" i="7"/>
  <c r="C26" i="7" s="1"/>
  <c r="B16" i="7"/>
  <c r="C12" i="7"/>
  <c r="C16" i="7" s="1"/>
  <c r="C18" i="7" s="1"/>
  <c r="C9" i="7"/>
  <c r="B1" i="7"/>
  <c r="B1" i="1"/>
  <c r="C35" i="1"/>
  <c r="D25" i="2" s="1"/>
  <c r="B35" i="1"/>
  <c r="B27" i="1"/>
  <c r="C27" i="1"/>
  <c r="D17" i="2" s="1"/>
  <c r="C19" i="1"/>
  <c r="C23" i="1" s="1"/>
  <c r="D13" i="2" s="1"/>
  <c r="C14" i="1"/>
  <c r="B17" i="1"/>
  <c r="B23" i="1"/>
  <c r="B31" i="1"/>
  <c r="B13" i="2"/>
  <c r="B9" i="2"/>
  <c r="C31" i="1"/>
  <c r="D21" i="2" s="1"/>
  <c r="C42" i="1"/>
  <c r="C45" i="1" s="1"/>
  <c r="F32" i="5" l="1"/>
  <c r="C30" i="6"/>
  <c r="C16" i="5"/>
  <c r="C38" i="5" s="1"/>
  <c r="C20" i="7"/>
  <c r="E38" i="5"/>
  <c r="E40" i="5" s="1"/>
  <c r="D16" i="5"/>
  <c r="D38" i="5" s="1"/>
  <c r="D10" i="5"/>
  <c r="F10" i="5" s="1"/>
  <c r="C17" i="1"/>
  <c r="C37" i="1" s="1"/>
  <c r="C40" i="5" l="1"/>
  <c r="F38" i="5"/>
  <c r="F16" i="5"/>
  <c r="D40" i="5"/>
  <c r="D9" i="2"/>
  <c r="C39" i="1"/>
  <c r="F40" i="5" l="1"/>
</calcChain>
</file>

<file path=xl/sharedStrings.xml><?xml version="1.0" encoding="utf-8"?>
<sst xmlns="http://schemas.openxmlformats.org/spreadsheetml/2006/main" count="396" uniqueCount="195">
  <si>
    <t>Create your Budget</t>
  </si>
  <si>
    <t>First up: Do you need this template?</t>
  </si>
  <si>
    <t>This template is optional - you don't have to use it. If your organisation already has a budget that meets our requirements, feel free to use it. (Budgets must cover the timeframe that you are requesting funding for).
Use this template if: 
 - You don't have an organisation budget.
 - Or you want to prepare a separate budget specific to the funding application.</t>
  </si>
  <si>
    <t>Step 1: Enter your basic information here:</t>
  </si>
  <si>
    <t>Organisation name:</t>
  </si>
  <si>
    <t>Your Org Name Here!</t>
  </si>
  <si>
    <t>Timeframe:</t>
  </si>
  <si>
    <t>Start date of budget:
(Or the date of your event)</t>
  </si>
  <si>
    <t>Your budget should start at least 2 months in the future, or 5 months if you are applying for more than $25,000</t>
  </si>
  <si>
    <t>Step 2: Choose your template (only complete one!):</t>
  </si>
  <si>
    <t>One year:</t>
  </si>
  <si>
    <t>Use this guide for any general application for a single year.</t>
  </si>
  <si>
    <t>Multi-year:</t>
  </si>
  <si>
    <t>Use this guide for any general application for 2 to 3 years.</t>
  </si>
  <si>
    <t>Event only
($25,000 max):</t>
  </si>
  <si>
    <t>Use for projects, such as an event. Applications that are up to $25,000 only.</t>
  </si>
  <si>
    <t>Operating costs only: 
($25,000 max)</t>
  </si>
  <si>
    <t>Use if you are only applying for operating costs (no projects, etc) for one year.</t>
  </si>
  <si>
    <t>Which budget template are you using?</t>
  </si>
  <si>
    <t>Step 3: Upload in Funding Hub</t>
  </si>
  <si>
    <t>You can attach this file in full to your grant application in the funding hub. Select the document type 'Budget' from the dropdown when you upload it.</t>
  </si>
  <si>
    <t>Step 4: Enter details into the Cost Item table in Fluxx</t>
  </si>
  <si>
    <t>As well as uploading your budget,  complete the Cost Item table in your grant application. See an example of how to complete the Cost Item table:</t>
  </si>
  <si>
    <t>Cost Item example</t>
  </si>
  <si>
    <t>If you need help...</t>
  </si>
  <si>
    <t>Ask our chatbot:</t>
  </si>
  <si>
    <t xml:space="preserve">https://www.foundationnorth.org.nz/ </t>
  </si>
  <si>
    <t>Call us:</t>
  </si>
  <si>
    <t>0800 272 878</t>
  </si>
  <si>
    <t>A 10 minute guide to creating a budget:</t>
  </si>
  <si>
    <t>https://www.communitythink.nz/10-minutes-at-10/v/putting-together-a-budget</t>
  </si>
  <si>
    <t xml:space="preserve">Tips  </t>
  </si>
  <si>
    <t>Budget for:</t>
  </si>
  <si>
    <t xml:space="preserve"> &lt; Click to go home </t>
  </si>
  <si>
    <t>Consider that it will take 2 months to get a decision (if you are applying for up to $25,000), or 3-5 months (if you are applying for over $25,000). Your 12-month budget needs to start after the time you expect a decision.</t>
  </si>
  <si>
    <t>In this request?</t>
  </si>
  <si>
    <t>Income source</t>
  </si>
  <si>
    <t>Description</t>
  </si>
  <si>
    <t>Amount</t>
  </si>
  <si>
    <t>Organisation income</t>
  </si>
  <si>
    <t>Foundation North (unconfirmed)</t>
  </si>
  <si>
    <t>This application</t>
  </si>
  <si>
    <t>Please note all income you're expecting to receive within the dates of the budget.</t>
  </si>
  <si>
    <t>Lottery Community (unconfirmed)</t>
  </si>
  <si>
    <t>Application for operating costs - decision due November</t>
  </si>
  <si>
    <t>Include whether it’s confirmed or unconfirmed, and add due dates, if known.</t>
  </si>
  <si>
    <t>COGS - Far North (confirmed)</t>
  </si>
  <si>
    <t>Funding to run a wānanga over Matariki</t>
  </si>
  <si>
    <t>Make sure you list the amount of this Foundation North funding request as unconfirmed income.</t>
  </si>
  <si>
    <t>Pub Charity (confirmed)</t>
  </si>
  <si>
    <t>Grant for new computers</t>
  </si>
  <si>
    <t>Include donations other than money in the in-kind section below.</t>
  </si>
  <si>
    <t>Fundraiser (estimate)</t>
  </si>
  <si>
    <t>Volunteers raising funds by doing a fun run and BBQ</t>
  </si>
  <si>
    <t>Total income:</t>
  </si>
  <si>
    <t>Expense item</t>
  </si>
  <si>
    <t>Operating costs = day-to-day running expenses</t>
  </si>
  <si>
    <t>Operating costs</t>
  </si>
  <si>
    <t>Administrator - contract (2 hours per week, $31ph) *1</t>
  </si>
  <si>
    <t>✓</t>
  </si>
  <si>
    <t>Costs that your organisation spends every year to run the organisation.</t>
  </si>
  <si>
    <t>Rent per year as per lease agreement</t>
  </si>
  <si>
    <t xml:space="preserve">We will fund operating costs up to 30% of organisation’s total expenditure (based on the previous year’s financial statements). </t>
  </si>
  <si>
    <t>Power, internet, insurance costs - based on last years costs</t>
  </si>
  <si>
    <t>To calculate this, check the financial statements you are submitting with this application, find the total expenditure figure, multiply by 0.3, and that’s the amount you can request.</t>
  </si>
  <si>
    <t>List big costs separately (like salaries and rent) and combine smaller costs (like power, water, internet).</t>
  </si>
  <si>
    <t>Programme costs</t>
  </si>
  <si>
    <t>Programme facilitator - contract (2 hours per week, $33ph) *1</t>
  </si>
  <si>
    <t xml:space="preserve">Programme costs = ongoing, bigger picture, multiple activities
</t>
  </si>
  <si>
    <t>Wānanga - including petrol, kai and koha for the marae</t>
  </si>
  <si>
    <t>These relate to a longer-term set of activities that aim to achieve ongoing outcomes.
A programme is often broader and continuous, made up of multiple projects or sessions (e.g., a year-long youth mentoring programme).</t>
  </si>
  <si>
    <t>Regular programme costs, including kai and supplies</t>
  </si>
  <si>
    <t>In this budget example the following programme costs are included: salary for programme staff, costs to run the programme, and an evaluation.</t>
  </si>
  <si>
    <t>Evaluation of programme</t>
  </si>
  <si>
    <t>Project costs</t>
  </si>
  <si>
    <t>Example Project 1 - Matariki Celebration Event - venue hire</t>
  </si>
  <si>
    <t xml:space="preserve">Project costs = one-off, short-term, focused goal
</t>
  </si>
  <si>
    <t>Example Project 2 - Contractor fees to build a website</t>
  </si>
  <si>
    <t>These are specific to one short-term initiative with a clear start and end date. A project usually has a defined goal or deliverable (e.g., building a website, running a one-off event).</t>
  </si>
  <si>
    <t>Costs might include: materials for the project, contractor fees, travel for that event, evaluation of that single activity.</t>
  </si>
  <si>
    <t>Equipment</t>
  </si>
  <si>
    <t>2x new computers - quote attached for Dell laptops*2</t>
  </si>
  <si>
    <t>Equipment costs</t>
  </si>
  <si>
    <t xml:space="preserve">8x softball uniforms for the Under 15 softball event </t>
  </si>
  <si>
    <t>Costs to buy equipment or tools, such as computers or gardening gear. These are usually one-off costs that can be used multiple times.</t>
  </si>
  <si>
    <r>
      <rPr>
        <b/>
        <sz val="11"/>
        <color rgb="FF000000"/>
        <rFont val="Calibri"/>
        <family val="2"/>
        <scheme val="minor"/>
      </rPr>
      <t xml:space="preserve">Quotes
</t>
    </r>
    <r>
      <rPr>
        <sz val="11"/>
        <color rgb="FF000000"/>
        <rFont val="Calibri"/>
        <family val="2"/>
        <scheme val="minor"/>
      </rPr>
      <t xml:space="preserve">Usually, you will have an example of the items you need, such as a contract, quote or a screenshot of the price. This will help ensure your budget is accurate. Foundation North only asks for </t>
    </r>
    <r>
      <rPr>
        <b/>
        <sz val="11"/>
        <color rgb="FF000000"/>
        <rFont val="Calibri"/>
        <family val="2"/>
        <scheme val="minor"/>
      </rPr>
      <t>one</t>
    </r>
    <r>
      <rPr>
        <sz val="11"/>
        <color rgb="FF000000"/>
        <rFont val="Calibri"/>
        <family val="2"/>
        <scheme val="minor"/>
      </rPr>
      <t xml:space="preserve"> quote per item you're requesting. 
In this budget example, you would attach contracts for the administrator and programme facilitator, and the cost of the 2x laptops (this could be a screenshot from a retail company).</t>
    </r>
  </si>
  <si>
    <t>Capacity and capability building</t>
  </si>
  <si>
    <t>Facilitated strategic planning workshop for Trustees</t>
  </si>
  <si>
    <t>Capacity and capability costs = building skills and organisational strength</t>
  </si>
  <si>
    <t xml:space="preserve"> These are costs for building skills and knowledge. This includes money spent on things like training, professional development, or getting expert advice to help your organisation grow stronger and work better.</t>
  </si>
  <si>
    <t>Total expenses:</t>
  </si>
  <si>
    <t>Profit (loss)</t>
  </si>
  <si>
    <t>Your total income and total costs should be similar.</t>
  </si>
  <si>
    <t>In-kind support</t>
  </si>
  <si>
    <t>Estimated Amount</t>
  </si>
  <si>
    <t>Programme volunteers</t>
  </si>
  <si>
    <t>Each week, volunteers help us to run our programmes. Approximately 2 hours per week, at $25 per hour</t>
  </si>
  <si>
    <t>Donated supplies</t>
  </si>
  <si>
    <t>We receive offcuts from a local carpet firm for craft supplies</t>
  </si>
  <si>
    <t>Total in-kind support:</t>
  </si>
  <si>
    <t>Notes (*)</t>
  </si>
  <si>
    <t>Use these notes to provide more information on the budget if needed</t>
  </si>
  <si>
    <t>Signed contracts for the Administrator and Programme facilitator are attached to this application.</t>
  </si>
  <si>
    <t>An example of the cost of the Dell laptops is attached</t>
  </si>
  <si>
    <t>Things to think about for multi-year budgets</t>
  </si>
  <si>
    <t>Consider that it will take 2 months to get a decision (if you are applying for up to $25,000), or 3-5 months (if you are applying for over $25,000). Your budget needs to start after the time you expect a decision.</t>
  </si>
  <si>
    <t>Year 1</t>
  </si>
  <si>
    <t xml:space="preserve">Year 2 </t>
  </si>
  <si>
    <t xml:space="preserve">Year 3 </t>
  </si>
  <si>
    <t>Total Over Three Years</t>
  </si>
  <si>
    <t xml:space="preserve">Amount </t>
  </si>
  <si>
    <t>How many years do you want to apply forfunding for? Typically, Foundation North can consider requests for up to 3 years of funding.</t>
  </si>
  <si>
    <t>Application for programme costs - decision due November</t>
  </si>
  <si>
    <t>COGS - Far North  (confirmed in 2026, unconfirmed 2027, 2028)</t>
  </si>
  <si>
    <t>Make sure you list the amount of this Foundation funding request as unconfirmed income</t>
  </si>
  <si>
    <t>Pub Charity (confirmed in 2026, unconfirmed 2027, 2028)</t>
  </si>
  <si>
    <t xml:space="preserve">Administrator - contract (2 hours per week, $31ph) *1 increasing in year 2 to 4 hours per week </t>
  </si>
  <si>
    <t>How will your costs change over three years? For example,pay rises, increases in rent and other costs.</t>
  </si>
  <si>
    <t>Rent per year as per lease agreement*2</t>
  </si>
  <si>
    <t xml:space="preserve">If you don't know what future increases in salaries/wages will be, it's OK to estimate a cost of living rise. </t>
  </si>
  <si>
    <t>Costs might include: salaries for programme staff, ongoing training, regular workshops, monitoring and evaluation across the whole programme.</t>
  </si>
  <si>
    <t>Designing a Project Evaluation Framework</t>
  </si>
  <si>
    <t>What other projects might you want to do in 3 years' time?</t>
  </si>
  <si>
    <t>These are specific to one short-term initiative with a clear start and end date. A project usually has a defined goal or deliverable (e.g., building a website, running a one-off event).
Costs might include: materials for the project, contractor fees, travel for that event, evaluation of that single activity.</t>
  </si>
  <si>
    <t xml:space="preserve"> </t>
  </si>
  <si>
    <t>2x new computers - quote attached for Dell laptops</t>
  </si>
  <si>
    <t>Equipment costs and quotes</t>
  </si>
  <si>
    <t xml:space="preserve">8x junior team uniforms for the Under 15 softball event </t>
  </si>
  <si>
    <r>
      <t xml:space="preserve">Costs to buy equipment or tools, such as computers or gardening gear.
These are usually one-off costs that can be used multiple times.
</t>
    </r>
    <r>
      <rPr>
        <b/>
        <sz val="11"/>
        <color rgb="FF000000"/>
        <rFont val="Calibri"/>
        <family val="2"/>
      </rPr>
      <t xml:space="preserve">Quotes
</t>
    </r>
    <r>
      <rPr>
        <sz val="11"/>
        <color rgb="FF000000"/>
        <rFont val="Calibri"/>
        <family val="2"/>
      </rPr>
      <t>Usually, you will have an example of the items you need, such as a contract, quote or a screenshot of the price. This will help ensure your budget is accurate. Foundation North only asks for one quote per item of equipment you're requesting. 
In this budget example, you would attach contracts for the administrator and programme facilitator, and the lease agreement showing your rent.</t>
    </r>
  </si>
  <si>
    <t>Not all costs occur annually. For example, purchasing a computer is typically a one-time expense, as it will last for several years</t>
  </si>
  <si>
    <t>These are costs for building skills and knowledge. This includes money spent on things like training, professional development, or getting expert advice to help your organisation grow stronger and work better.</t>
  </si>
  <si>
    <t>Use notes to provide more information if needed.</t>
  </si>
  <si>
    <t>Signed contracts for the Administrator and Programme facilitator are attached to the application</t>
  </si>
  <si>
    <t>The lease agreement showing annual rent is attached to the application</t>
  </si>
  <si>
    <t>Date of event:</t>
  </si>
  <si>
    <t>We acknowledge that organising an event often requires some up-front expenditure. We don't fund retrospectively, so please submit your application for an event six months before the event date.</t>
  </si>
  <si>
    <t>Foundation North grants are limited to one per year so if you are applying for more costs than this event, please use the one year budget template.</t>
  </si>
  <si>
    <t> </t>
  </si>
  <si>
    <t xml:space="preserve"> Amount </t>
  </si>
  <si>
    <t>This application for venue hire, marketing and AV equipment</t>
  </si>
  <si>
    <t>Please note all income you're expecting to receive for this project/event.</t>
  </si>
  <si>
    <t>Auckland Council (unconfirmed)</t>
  </si>
  <si>
    <t>Requested for entertainment - decision due November</t>
  </si>
  <si>
    <t>Community Matters (confirmed)</t>
  </si>
  <si>
    <t>Covers catering for volunteers</t>
  </si>
  <si>
    <t>Make sure you list the amount of this Foundation funding request as unconfirmed income.</t>
  </si>
  <si>
    <t>Grant for rubbish and portoloos</t>
  </si>
  <si>
    <t xml:space="preserve">Will cover fencing and security </t>
  </si>
  <si>
    <t>Project costs = one-off, short-term, focused goal.</t>
  </si>
  <si>
    <t>Venue Hire*1</t>
  </si>
  <si>
    <t xml:space="preserve">These are specific to one short-term initiative with a clear start and end date. A project usually has a defined goal or deliverable (e.g., building a website, running a one-off event). </t>
  </si>
  <si>
    <t>Entertainment</t>
  </si>
  <si>
    <t xml:space="preserve">Security  </t>
  </si>
  <si>
    <t>Marketing</t>
  </si>
  <si>
    <t>Catering for volunteers</t>
  </si>
  <si>
    <t>Rubbish removal</t>
  </si>
  <si>
    <t>Total Project costs:</t>
  </si>
  <si>
    <t>Quotes</t>
  </si>
  <si>
    <t>AV Equipment*2</t>
  </si>
  <si>
    <r>
      <t xml:space="preserve">Usually, you will have an example of the items you need, such as a contract, quote or a screenshot of the price. This will help ensure your budget is accurate. Foundation North only asks for </t>
    </r>
    <r>
      <rPr>
        <b/>
        <sz val="11"/>
        <color rgb="FF000000"/>
        <rFont val="Calibri"/>
        <family val="2"/>
      </rPr>
      <t xml:space="preserve">one </t>
    </r>
    <r>
      <rPr>
        <sz val="11"/>
        <color rgb="FF000000"/>
        <rFont val="Calibri"/>
        <family val="2"/>
      </rPr>
      <t>quote per item of equipment you're requesting. 
In this budget example, you would a quote for the venue hire and a quote from the AV company for providing AV for the event.</t>
    </r>
  </si>
  <si>
    <t>Portaloos</t>
  </si>
  <si>
    <t>Fencing</t>
  </si>
  <si>
    <t>Total Equipment:</t>
  </si>
  <si>
    <t xml:space="preserve"> Estimated Amount </t>
  </si>
  <si>
    <t>Event volunteers x20</t>
  </si>
  <si>
    <t>Help with event parking, directing people, kids area, info tent</t>
  </si>
  <si>
    <t>Quote for venue hire attached</t>
  </si>
  <si>
    <t>Quote for AV equipment attached</t>
  </si>
  <si>
    <t>Income</t>
  </si>
  <si>
    <t>Please note all income you're expecting to receive within the dates of the budget. 
Include whether it’s confirmed or unconfirmed, and add due dates, if known.
In this budget example, you are requesting an $8,000 contribution towards your administrator and rent.</t>
  </si>
  <si>
    <t>Administrator - contract (2 hours per week, $31ph)</t>
  </si>
  <si>
    <t>Manager - Contract  (2 hour per week $45ph)</t>
  </si>
  <si>
    <t>Power, internet, insurance costs - based on last years costs plus CPI</t>
  </si>
  <si>
    <t>Usually, you will have an example of the items you need, such as a contract, quote or a screenshot of the price. This will help ensure your budget is accurate. Foundation North only asks for one quote per item of equipment you're requesting.</t>
  </si>
  <si>
    <t>Donated supermarket vouchers for fun run and BBQ</t>
  </si>
  <si>
    <t>In this budget example, you would attach the contract for the administrator and the lease agreement showing your rent.</t>
  </si>
  <si>
    <t>Signed contracts for the Administrator are attached to the application</t>
  </si>
  <si>
    <t>This example is based on the One Year Budget.</t>
  </si>
  <si>
    <t>Cost Items</t>
  </si>
  <si>
    <t>Click the green plus to add a new Cost Item line below</t>
  </si>
  <si>
    <t>Edit</t>
  </si>
  <si>
    <t>Cost Item</t>
  </si>
  <si>
    <t>Desciption of Item</t>
  </si>
  <si>
    <t>Total Cost</t>
  </si>
  <si>
    <t>Foundation North Requested</t>
  </si>
  <si>
    <t>e.g. Administrator wages, rent, power, internet</t>
  </si>
  <si>
    <t>Click the blue edit link to change the Cost Item line</t>
  </si>
  <si>
    <t>e.g. Programme facilitator</t>
  </si>
  <si>
    <t>E.g. New website</t>
  </si>
  <si>
    <t>E.g. Laptop</t>
  </si>
  <si>
    <t>E.g. Strategy setting</t>
  </si>
  <si>
    <t>This is the type of expense - select from the Drop Down options in the funding hub.</t>
  </si>
  <si>
    <t>Enter a very brief description of the items you want funding for.</t>
  </si>
  <si>
    <t>This is the total of the type of expense from your budget. (These values have been copied from your budget)</t>
  </si>
  <si>
    <t>Tell us how much you are requesting from Foundation North towards each expense type.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</si>
</sst>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164" formatCode="&quot;$&quot;#,##0;[Red]\-&quot;$&quot;#,##0"/>
    <numFmt numFmtId="165" formatCode="_([$$-409]* #,##0.00_);_([$$-409]* \(#,##0.00\);_([$$-409]* &quot;-&quot;??_);_(@_)"/>
    <numFmt numFmtId="166" formatCode="_([$$-409]* #,##0_);_([$$-409]* \(#,##0\);_([$$-409]* &quot;-&quot;??_);_(@_)"/>
    <numFmt numFmtId="167" formatCode="[$-1409]dddd\,\ d\ mmmm\ yyyy;@"/>
    <numFmt numFmtId="168" formatCode="&quot;$&quot;#,##0.00;[Red]&quot;$&quot;#,##0.00"/>
  </numFmts>
  <fonts count="19">
    <font>
      <sz val="11"/>
      <color theme="1"/>
      <name val="Calibri"/>
      <family val="2"/>
      <scheme val="minor"/>
    </font>
    <font>
      <i/>
      <sz val="11"/>
      <color theme="1"/>
      <name val="Calibri"/>
      <family val="2"/>
      <scheme val="minor"/>
    </font>
    <font>
      <b/>
      <sz val="11"/>
      <color theme="1"/>
      <name val="Calibri"/>
      <family val="2"/>
      <scheme val="minor"/>
    </font>
    <font>
      <b/>
      <sz val="11"/>
      <color rgb="FF000000"/>
      <name val="Calibri"/>
      <family val="2"/>
    </font>
    <font>
      <b/>
      <sz val="14"/>
      <color theme="1"/>
      <name val="Calibri"/>
      <family val="2"/>
      <scheme val="minor"/>
    </font>
    <font>
      <sz val="14"/>
      <color theme="1"/>
      <name val="Calibri"/>
      <family val="2"/>
      <scheme val="minor"/>
    </font>
    <font>
      <sz val="11"/>
      <color rgb="FF4472C4"/>
      <name val="Calibri"/>
      <family val="2"/>
      <scheme val="minor"/>
    </font>
    <font>
      <sz val="11"/>
      <color rgb="FF000000"/>
      <name val="Calibri"/>
      <family val="2"/>
      <scheme val="minor"/>
    </font>
    <font>
      <sz val="11"/>
      <color rgb="FF000000"/>
      <name val="Calibri"/>
      <family val="2"/>
    </font>
    <font>
      <b/>
      <sz val="11"/>
      <color rgb="FF000000"/>
      <name val="Calibri"/>
      <family val="2"/>
      <scheme val="minor"/>
    </font>
    <font>
      <b/>
      <sz val="24"/>
      <color theme="1"/>
      <name val="Calibri"/>
      <family val="2"/>
      <scheme val="minor"/>
    </font>
    <font>
      <u/>
      <sz val="11"/>
      <color theme="10"/>
      <name val="Calibri"/>
      <family val="2"/>
      <scheme val="minor"/>
    </font>
    <font>
      <b/>
      <i/>
      <sz val="14"/>
      <color rgb="FF000000"/>
      <name val="Calibri"/>
      <family val="2"/>
    </font>
    <font>
      <sz val="11"/>
      <name val="Calibri"/>
      <family val="2"/>
    </font>
    <font>
      <i/>
      <sz val="11"/>
      <color rgb="FF000000"/>
      <name val="Calibri"/>
      <family val="2"/>
    </font>
    <font>
      <b/>
      <sz val="16"/>
      <color theme="1"/>
      <name val="Calibri"/>
      <family val="2"/>
      <scheme val="minor"/>
    </font>
    <font>
      <sz val="10"/>
      <color rgb="FF000000"/>
      <name val="Calibri"/>
      <family val="2"/>
    </font>
    <font>
      <b/>
      <i/>
      <sz val="11"/>
      <color theme="1"/>
      <name val="Calibri"/>
      <family val="2"/>
      <scheme val="minor"/>
    </font>
    <font>
      <sz val="12"/>
      <color rgb="FF0A0A0A"/>
      <name val="Google Sans"/>
      <charset val="1"/>
    </font>
  </fonts>
  <fills count="13">
    <fill>
      <patternFill patternType="none"/>
    </fill>
    <fill>
      <patternFill patternType="gray125"/>
    </fill>
    <fill>
      <patternFill patternType="solid">
        <fgColor rgb="FFE7E6E6"/>
        <bgColor indexed="64"/>
      </patternFill>
    </fill>
    <fill>
      <patternFill patternType="solid">
        <fgColor rgb="FFDDEBF7"/>
        <bgColor indexed="64"/>
      </patternFill>
    </fill>
    <fill>
      <patternFill patternType="solid">
        <fgColor rgb="FFFFF2CC"/>
        <bgColor indexed="64"/>
      </patternFill>
    </fill>
    <fill>
      <patternFill patternType="solid">
        <fgColor rgb="FFF2E8E8"/>
        <bgColor indexed="64"/>
      </patternFill>
    </fill>
    <fill>
      <patternFill patternType="solid">
        <fgColor rgb="FFCAF9A9"/>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2"/>
        <bgColor indexed="64"/>
      </patternFill>
    </fill>
    <fill>
      <patternFill patternType="solid">
        <fgColor theme="0"/>
        <bgColor indexed="64"/>
      </patternFill>
    </fill>
  </fills>
  <borders count="7">
    <border>
      <left/>
      <right/>
      <top/>
      <bottom/>
      <diagonal/>
    </border>
    <border>
      <left/>
      <right/>
      <top style="thin">
        <color rgb="FF000000"/>
      </top>
      <bottom style="double">
        <color rgb="FF000000"/>
      </bottom>
      <diagonal/>
    </border>
    <border>
      <left/>
      <right/>
      <top/>
      <bottom style="thin">
        <color rgb="FF000000"/>
      </bottom>
      <diagonal/>
    </border>
    <border>
      <left style="thin">
        <color rgb="FF808080"/>
      </left>
      <right style="thin">
        <color rgb="FF808080"/>
      </right>
      <top style="thin">
        <color rgb="FF808080"/>
      </top>
      <bottom style="thin">
        <color rgb="FF808080"/>
      </bottom>
      <diagonal/>
    </border>
    <border>
      <left style="medium">
        <color rgb="FF000000"/>
      </left>
      <right/>
      <top/>
      <bottom/>
      <diagonal/>
    </border>
    <border>
      <left/>
      <right/>
      <top style="thin">
        <color indexed="64"/>
      </top>
      <bottom style="double">
        <color indexed="64"/>
      </bottom>
      <diagonal/>
    </border>
    <border>
      <left/>
      <right/>
      <top/>
      <bottom style="thin">
        <color indexed="64"/>
      </bottom>
      <diagonal/>
    </border>
  </borders>
  <cellStyleXfs count="2">
    <xf numFmtId="0" fontId="0" fillId="0" borderId="0"/>
    <xf numFmtId="0" fontId="11" fillId="0" borderId="0" applyNumberFormat="0" applyFill="0" applyBorder="0" applyAlignment="0" applyProtection="0"/>
  </cellStyleXfs>
  <cellXfs count="151">
    <xf numFmtId="0" fontId="0" fillId="0" borderId="0" xfId="0"/>
    <xf numFmtId="0" fontId="0" fillId="0" borderId="0" xfId="0" applyAlignment="1">
      <alignment horizontal="right"/>
    </xf>
    <xf numFmtId="0" fontId="1" fillId="0" borderId="0" xfId="0" applyFont="1" applyAlignment="1">
      <alignment horizontal="right"/>
    </xf>
    <xf numFmtId="0" fontId="2" fillId="2" borderId="0" xfId="0" applyFont="1" applyFill="1"/>
    <xf numFmtId="0" fontId="2" fillId="2" borderId="0" xfId="0" applyFont="1" applyFill="1" applyAlignment="1">
      <alignment horizontal="right"/>
    </xf>
    <xf numFmtId="165" fontId="0" fillId="0" borderId="0" xfId="0" applyNumberFormat="1"/>
    <xf numFmtId="165" fontId="2" fillId="2" borderId="0" xfId="0" applyNumberFormat="1" applyFont="1" applyFill="1" applyAlignment="1">
      <alignment horizontal="right"/>
    </xf>
    <xf numFmtId="165" fontId="0" fillId="0" borderId="1" xfId="0" applyNumberFormat="1" applyBorder="1"/>
    <xf numFmtId="0" fontId="4" fillId="0" borderId="0" xfId="0" applyFont="1" applyAlignment="1">
      <alignment wrapText="1"/>
    </xf>
    <xf numFmtId="0" fontId="3" fillId="0" borderId="0" xfId="0" applyFont="1" applyAlignment="1">
      <alignment wrapText="1"/>
    </xf>
    <xf numFmtId="0" fontId="2" fillId="2" borderId="0" xfId="0" applyFont="1" applyFill="1" applyAlignment="1">
      <alignment wrapText="1"/>
    </xf>
    <xf numFmtId="0" fontId="0" fillId="0" borderId="0" xfId="0" applyAlignment="1">
      <alignment wrapText="1"/>
    </xf>
    <xf numFmtId="0" fontId="0" fillId="0" borderId="1" xfId="0" applyBorder="1" applyAlignment="1">
      <alignment horizontal="right" wrapText="1"/>
    </xf>
    <xf numFmtId="0" fontId="2" fillId="2" borderId="0" xfId="0" applyFont="1" applyFill="1" applyAlignment="1">
      <alignment horizontal="right" wrapText="1"/>
    </xf>
    <xf numFmtId="165" fontId="2" fillId="2" borderId="0" xfId="0" applyNumberFormat="1" applyFont="1" applyFill="1"/>
    <xf numFmtId="0" fontId="0" fillId="0" borderId="0" xfId="0" applyAlignment="1">
      <alignment horizontal="right" vertical="top"/>
    </xf>
    <xf numFmtId="0" fontId="0" fillId="3" borderId="0" xfId="0" applyFill="1"/>
    <xf numFmtId="0" fontId="0" fillId="3" borderId="0" xfId="0" applyFill="1" applyAlignment="1">
      <alignment wrapText="1"/>
    </xf>
    <xf numFmtId="165" fontId="0" fillId="3" borderId="0" xfId="0" applyNumberFormat="1" applyFill="1"/>
    <xf numFmtId="0" fontId="1" fillId="3" borderId="2" xfId="0" applyFont="1" applyFill="1" applyBorder="1" applyAlignment="1">
      <alignment horizontal="right" wrapText="1"/>
    </xf>
    <xf numFmtId="165" fontId="1" fillId="3" borderId="2" xfId="0" applyNumberFormat="1" applyFont="1" applyFill="1" applyBorder="1" applyAlignment="1">
      <alignment horizontal="right"/>
    </xf>
    <xf numFmtId="0" fontId="0" fillId="4" borderId="0" xfId="0" applyFill="1" applyAlignment="1">
      <alignment wrapText="1"/>
    </xf>
    <xf numFmtId="165" fontId="0" fillId="4" borderId="0" xfId="0" applyNumberFormat="1" applyFill="1"/>
    <xf numFmtId="0" fontId="1" fillId="4" borderId="2" xfId="0" applyFont="1" applyFill="1" applyBorder="1" applyAlignment="1">
      <alignment horizontal="right" wrapText="1"/>
    </xf>
    <xf numFmtId="165" fontId="1" fillId="4" borderId="2" xfId="0" applyNumberFormat="1" applyFont="1" applyFill="1" applyBorder="1" applyAlignment="1">
      <alignment horizontal="right"/>
    </xf>
    <xf numFmtId="0" fontId="0" fillId="5" borderId="0" xfId="0" applyFill="1" applyAlignment="1">
      <alignment wrapText="1"/>
    </xf>
    <xf numFmtId="0" fontId="5" fillId="5" borderId="2" xfId="0" applyFont="1" applyFill="1" applyBorder="1" applyAlignment="1">
      <alignment wrapText="1"/>
    </xf>
    <xf numFmtId="0" fontId="0" fillId="5" borderId="2" xfId="0" applyFill="1" applyBorder="1" applyAlignment="1">
      <alignment wrapText="1"/>
    </xf>
    <xf numFmtId="0" fontId="0" fillId="6" borderId="3" xfId="0" applyFill="1" applyBorder="1" applyAlignment="1">
      <alignment wrapText="1"/>
    </xf>
    <xf numFmtId="0" fontId="0" fillId="5" borderId="3" xfId="0" applyFill="1" applyBorder="1" applyAlignment="1">
      <alignment wrapText="1"/>
    </xf>
    <xf numFmtId="0" fontId="1" fillId="5" borderId="3" xfId="0" applyFont="1" applyFill="1" applyBorder="1" applyAlignment="1">
      <alignment wrapText="1"/>
    </xf>
    <xf numFmtId="166" fontId="0" fillId="5" borderId="3" xfId="0" applyNumberFormat="1" applyFill="1" applyBorder="1" applyAlignment="1">
      <alignment wrapText="1"/>
    </xf>
    <xf numFmtId="0" fontId="1" fillId="5" borderId="0" xfId="0" applyFont="1" applyFill="1" applyAlignment="1">
      <alignment wrapText="1"/>
    </xf>
    <xf numFmtId="166" fontId="0" fillId="5" borderId="0" xfId="0" applyNumberFormat="1" applyFill="1" applyAlignment="1">
      <alignment wrapText="1"/>
    </xf>
    <xf numFmtId="0" fontId="5" fillId="5" borderId="0" xfId="0" applyFont="1" applyFill="1" applyAlignment="1">
      <alignment wrapText="1"/>
    </xf>
    <xf numFmtId="0" fontId="6" fillId="5" borderId="0" xfId="0" applyFont="1" applyFill="1" applyAlignment="1">
      <alignment horizontal="right" wrapText="1"/>
    </xf>
    <xf numFmtId="0" fontId="6" fillId="0" borderId="0" xfId="0" applyFont="1" applyAlignment="1">
      <alignment wrapText="1"/>
    </xf>
    <xf numFmtId="0" fontId="7" fillId="0" borderId="0" xfId="0" applyFont="1" applyAlignment="1">
      <alignment vertical="top" wrapText="1"/>
    </xf>
    <xf numFmtId="0" fontId="2" fillId="0" borderId="0" xfId="0" applyFont="1"/>
    <xf numFmtId="0" fontId="0" fillId="8" borderId="0" xfId="0" applyFill="1" applyAlignment="1">
      <alignment wrapText="1"/>
    </xf>
    <xf numFmtId="0" fontId="0" fillId="8" borderId="0" xfId="0" applyFill="1"/>
    <xf numFmtId="0" fontId="0" fillId="9" borderId="0" xfId="0" applyFill="1" applyAlignment="1">
      <alignment wrapText="1"/>
    </xf>
    <xf numFmtId="0" fontId="0" fillId="0" borderId="0" xfId="0" applyAlignment="1">
      <alignment vertical="top"/>
    </xf>
    <xf numFmtId="0" fontId="0" fillId="4" borderId="0" xfId="0" applyFill="1" applyAlignment="1">
      <alignment vertical="top" wrapText="1"/>
    </xf>
    <xf numFmtId="165" fontId="0" fillId="4" borderId="0" xfId="0" applyNumberFormat="1" applyFill="1" applyAlignment="1">
      <alignment vertical="top"/>
    </xf>
    <xf numFmtId="0" fontId="10" fillId="0" borderId="0" xfId="0" applyFont="1"/>
    <xf numFmtId="0" fontId="0" fillId="6" borderId="0" xfId="0" applyFill="1" applyAlignment="1">
      <alignment horizontal="left"/>
    </xf>
    <xf numFmtId="0" fontId="1" fillId="0" borderId="0" xfId="0" applyFont="1" applyAlignment="1">
      <alignment wrapText="1"/>
    </xf>
    <xf numFmtId="0" fontId="4" fillId="5" borderId="0" xfId="0" applyFont="1" applyFill="1"/>
    <xf numFmtId="0" fontId="0" fillId="5" borderId="0" xfId="0" applyFill="1"/>
    <xf numFmtId="0" fontId="2" fillId="5" borderId="0" xfId="0" applyFont="1" applyFill="1" applyAlignment="1">
      <alignment horizontal="right"/>
    </xf>
    <xf numFmtId="0" fontId="0" fillId="5" borderId="0" xfId="0" applyFill="1" applyAlignment="1">
      <alignment horizontal="right"/>
    </xf>
    <xf numFmtId="0" fontId="0" fillId="5" borderId="0" xfId="0" applyFill="1" applyAlignment="1">
      <alignment horizontal="right" vertical="center"/>
    </xf>
    <xf numFmtId="0" fontId="11" fillId="5" borderId="0" xfId="1" applyFill="1"/>
    <xf numFmtId="165" fontId="2" fillId="0" borderId="0" xfId="0" applyNumberFormat="1" applyFont="1"/>
    <xf numFmtId="165" fontId="11" fillId="0" borderId="0" xfId="1" applyNumberFormat="1" applyFill="1" applyAlignment="1">
      <alignment horizontal="center" vertical="center"/>
    </xf>
    <xf numFmtId="14" fontId="0" fillId="5" borderId="0" xfId="0" applyNumberFormat="1" applyFill="1" applyAlignment="1">
      <alignment horizontal="left"/>
    </xf>
    <xf numFmtId="0" fontId="11" fillId="5" borderId="0" xfId="1" applyFill="1" applyAlignment="1">
      <alignment vertical="center" wrapText="1"/>
    </xf>
    <xf numFmtId="0" fontId="11" fillId="5" borderId="0" xfId="1" applyFill="1" applyAlignment="1">
      <alignment vertical="center"/>
    </xf>
    <xf numFmtId="0" fontId="0" fillId="10" borderId="0" xfId="0" applyFill="1"/>
    <xf numFmtId="0" fontId="1" fillId="0" borderId="0" xfId="0" applyFont="1"/>
    <xf numFmtId="0" fontId="0" fillId="5" borderId="0" xfId="0" applyFill="1" applyAlignment="1">
      <alignment horizontal="right" vertical="center" wrapText="1"/>
    </xf>
    <xf numFmtId="0" fontId="0" fillId="0" borderId="0" xfId="0" applyAlignment="1">
      <alignment vertical="top" wrapText="1"/>
    </xf>
    <xf numFmtId="0" fontId="0" fillId="8" borderId="0" xfId="0" applyFill="1" applyAlignment="1">
      <alignment vertical="top" wrapText="1"/>
    </xf>
    <xf numFmtId="0" fontId="0" fillId="5" borderId="0" xfId="0" applyFill="1" applyAlignment="1">
      <alignment horizontal="left" wrapText="1"/>
    </xf>
    <xf numFmtId="0" fontId="12" fillId="0" borderId="4" xfId="0" applyFont="1" applyBorder="1" applyAlignment="1">
      <alignment horizontal="right"/>
    </xf>
    <xf numFmtId="0" fontId="2" fillId="5" borderId="0" xfId="0" applyFont="1" applyFill="1" applyAlignment="1">
      <alignment horizontal="right" wrapText="1"/>
    </xf>
    <xf numFmtId="167" fontId="3" fillId="0" borderId="0" xfId="0" applyNumberFormat="1" applyFont="1" applyAlignment="1">
      <alignment horizontal="left" wrapText="1"/>
    </xf>
    <xf numFmtId="0" fontId="0" fillId="5" borderId="0" xfId="0" applyFill="1" applyAlignment="1">
      <alignment horizontal="right" wrapText="1"/>
    </xf>
    <xf numFmtId="0" fontId="11" fillId="5" borderId="0" xfId="1" applyFill="1" applyAlignment="1">
      <alignment horizontal="left" vertical="center" wrapText="1"/>
    </xf>
    <xf numFmtId="165" fontId="2" fillId="0" borderId="0" xfId="0" applyNumberFormat="1" applyFont="1" applyAlignment="1">
      <alignment horizontal="right"/>
    </xf>
    <xf numFmtId="165" fontId="1" fillId="0" borderId="0" xfId="0" applyNumberFormat="1" applyFont="1" applyAlignment="1">
      <alignment horizontal="right"/>
    </xf>
    <xf numFmtId="165" fontId="2" fillId="0" borderId="0" xfId="0" applyNumberFormat="1" applyFont="1" applyAlignment="1">
      <alignment vertical="center"/>
    </xf>
    <xf numFmtId="165" fontId="0" fillId="8" borderId="0" xfId="0" applyNumberFormat="1" applyFill="1"/>
    <xf numFmtId="0" fontId="0" fillId="8" borderId="0" xfId="0" applyFill="1" applyAlignment="1">
      <alignment vertical="top"/>
    </xf>
    <xf numFmtId="165" fontId="0" fillId="8" borderId="0" xfId="0" applyNumberFormat="1" applyFill="1" applyAlignment="1">
      <alignment vertical="top"/>
    </xf>
    <xf numFmtId="0" fontId="1" fillId="8" borderId="2" xfId="0" applyFont="1" applyFill="1" applyBorder="1" applyAlignment="1">
      <alignment horizontal="right" wrapText="1"/>
    </xf>
    <xf numFmtId="165" fontId="1" fillId="8" borderId="2" xfId="0" applyNumberFormat="1" applyFont="1" applyFill="1" applyBorder="1" applyAlignment="1">
      <alignment horizontal="right"/>
    </xf>
    <xf numFmtId="0" fontId="2" fillId="8" borderId="0" xfId="0" applyFont="1" applyFill="1"/>
    <xf numFmtId="165" fontId="0" fillId="9" borderId="0" xfId="0" applyNumberFormat="1" applyFill="1"/>
    <xf numFmtId="0" fontId="0" fillId="9" borderId="0" xfId="0" applyFill="1" applyAlignment="1">
      <alignment vertical="top" wrapText="1"/>
    </xf>
    <xf numFmtId="165" fontId="0" fillId="9" borderId="0" xfId="0" applyNumberFormat="1" applyFill="1" applyAlignment="1">
      <alignment vertical="top"/>
    </xf>
    <xf numFmtId="0" fontId="1" fillId="9" borderId="2" xfId="0" applyFont="1" applyFill="1" applyBorder="1" applyAlignment="1">
      <alignment horizontal="right" wrapText="1"/>
    </xf>
    <xf numFmtId="165" fontId="1" fillId="9" borderId="2" xfId="0" applyNumberFormat="1" applyFont="1" applyFill="1" applyBorder="1" applyAlignment="1">
      <alignment horizontal="right"/>
    </xf>
    <xf numFmtId="0" fontId="15" fillId="0" borderId="0" xfId="0" applyFont="1" applyAlignment="1">
      <alignment wrapText="1"/>
    </xf>
    <xf numFmtId="0" fontId="13" fillId="0" borderId="0" xfId="0" applyFont="1"/>
    <xf numFmtId="0" fontId="13" fillId="0" borderId="0" xfId="0" applyFont="1" applyAlignment="1">
      <alignment wrapText="1"/>
    </xf>
    <xf numFmtId="8" fontId="13" fillId="0" borderId="0" xfId="0" applyNumberFormat="1" applyFont="1"/>
    <xf numFmtId="0" fontId="14" fillId="0" borderId="0" xfId="0" applyFont="1" applyAlignment="1">
      <alignment wrapText="1"/>
    </xf>
    <xf numFmtId="8" fontId="14" fillId="0" borderId="0" xfId="0" applyNumberFormat="1" applyFont="1"/>
    <xf numFmtId="0" fontId="13" fillId="0" borderId="5" xfId="0" applyFont="1" applyBorder="1" applyAlignment="1">
      <alignment wrapText="1"/>
    </xf>
    <xf numFmtId="8" fontId="13" fillId="0" borderId="5" xfId="0" applyNumberFormat="1" applyFont="1" applyBorder="1"/>
    <xf numFmtId="0" fontId="14" fillId="7" borderId="6" xfId="0" applyFont="1" applyFill="1" applyBorder="1" applyAlignment="1">
      <alignment wrapText="1"/>
    </xf>
    <xf numFmtId="8" fontId="14" fillId="7" borderId="6" xfId="0" applyNumberFormat="1" applyFont="1" applyFill="1" applyBorder="1"/>
    <xf numFmtId="0" fontId="2" fillId="3" borderId="0" xfId="0" applyFont="1" applyFill="1"/>
    <xf numFmtId="14" fontId="0" fillId="6" borderId="0" xfId="0" applyNumberFormat="1" applyFill="1" applyAlignment="1">
      <alignment horizontal="left" vertical="center"/>
    </xf>
    <xf numFmtId="0" fontId="0" fillId="9" borderId="0" xfId="0" applyFill="1" applyAlignment="1">
      <alignment horizontal="right" vertical="center"/>
    </xf>
    <xf numFmtId="0" fontId="0" fillId="8" borderId="0" xfId="0" applyFill="1" applyAlignment="1">
      <alignment horizontal="right" vertical="center"/>
    </xf>
    <xf numFmtId="0" fontId="0" fillId="7" borderId="0" xfId="0" applyFill="1" applyAlignment="1">
      <alignment horizontal="right" vertical="center" wrapText="1"/>
    </xf>
    <xf numFmtId="0" fontId="0" fillId="10" borderId="0" xfId="0" applyFill="1" applyAlignment="1">
      <alignment wrapText="1"/>
    </xf>
    <xf numFmtId="165" fontId="0" fillId="10" borderId="0" xfId="0" applyNumberFormat="1" applyFill="1"/>
    <xf numFmtId="0" fontId="0" fillId="10" borderId="0" xfId="0" applyFill="1" applyAlignment="1">
      <alignment vertical="top"/>
    </xf>
    <xf numFmtId="0" fontId="0" fillId="10" borderId="0" xfId="0" applyFill="1" applyAlignment="1">
      <alignment vertical="top" wrapText="1"/>
    </xf>
    <xf numFmtId="165" fontId="0" fillId="10" borderId="0" xfId="0" applyNumberFormat="1" applyFill="1" applyAlignment="1">
      <alignment vertical="top"/>
    </xf>
    <xf numFmtId="0" fontId="1" fillId="10" borderId="2" xfId="0" applyFont="1" applyFill="1" applyBorder="1" applyAlignment="1">
      <alignment horizontal="right" wrapText="1"/>
    </xf>
    <xf numFmtId="165" fontId="1" fillId="10" borderId="2" xfId="0" applyNumberFormat="1" applyFont="1" applyFill="1" applyBorder="1" applyAlignment="1">
      <alignment horizontal="right"/>
    </xf>
    <xf numFmtId="0" fontId="0" fillId="10" borderId="0" xfId="0" applyFill="1" applyAlignment="1">
      <alignment horizontal="right" vertical="center" wrapText="1"/>
    </xf>
    <xf numFmtId="0" fontId="0" fillId="5" borderId="0" xfId="0" applyFill="1" applyAlignment="1">
      <alignment vertical="center"/>
    </xf>
    <xf numFmtId="0" fontId="0" fillId="0" borderId="0" xfId="0" applyAlignment="1">
      <alignment horizontal="center"/>
    </xf>
    <xf numFmtId="0" fontId="18" fillId="0" borderId="0" xfId="0" applyFont="1" applyAlignment="1">
      <alignment horizontal="center"/>
    </xf>
    <xf numFmtId="165" fontId="11" fillId="5" borderId="0" xfId="1" applyNumberFormat="1" applyFill="1" applyAlignment="1">
      <alignment horizontal="center" vertical="center"/>
    </xf>
    <xf numFmtId="164" fontId="1" fillId="5" borderId="3" xfId="0" applyNumberFormat="1" applyFont="1" applyFill="1" applyBorder="1" applyAlignment="1">
      <alignment wrapText="1"/>
    </xf>
    <xf numFmtId="0" fontId="2" fillId="8" borderId="0" xfId="0" applyFont="1" applyFill="1" applyAlignment="1">
      <alignment vertical="top"/>
    </xf>
    <xf numFmtId="0" fontId="2" fillId="0" borderId="0" xfId="0" applyFont="1" applyAlignment="1">
      <alignment vertical="top" wrapText="1"/>
    </xf>
    <xf numFmtId="0" fontId="9" fillId="0" borderId="0" xfId="0" applyFont="1" applyAlignment="1">
      <alignment vertical="top" wrapText="1"/>
    </xf>
    <xf numFmtId="0" fontId="7" fillId="0" borderId="0" xfId="0" applyFont="1" applyAlignment="1">
      <alignment wrapText="1"/>
    </xf>
    <xf numFmtId="0" fontId="2" fillId="0" borderId="0" xfId="0" applyFont="1" applyAlignment="1">
      <alignment wrapText="1"/>
    </xf>
    <xf numFmtId="0" fontId="8" fillId="0" borderId="0" xfId="0" applyFont="1" applyAlignment="1">
      <alignment wrapText="1"/>
    </xf>
    <xf numFmtId="0" fontId="2" fillId="0" borderId="0" xfId="0" applyFont="1" applyAlignment="1">
      <alignment horizontal="left"/>
    </xf>
    <xf numFmtId="49" fontId="0" fillId="6" borderId="0" xfId="0" applyNumberFormat="1" applyFill="1" applyAlignment="1">
      <alignment horizontal="left" vertical="center"/>
    </xf>
    <xf numFmtId="0" fontId="0" fillId="12" borderId="0" xfId="0" applyFill="1"/>
    <xf numFmtId="0" fontId="0" fillId="12" borderId="0" xfId="0" applyFill="1" applyAlignment="1">
      <alignment wrapText="1"/>
    </xf>
    <xf numFmtId="0" fontId="3" fillId="11" borderId="0" xfId="0" applyFont="1" applyFill="1" applyAlignment="1">
      <alignment wrapText="1"/>
    </xf>
    <xf numFmtId="0" fontId="8" fillId="0" borderId="0" xfId="0" applyFont="1"/>
    <xf numFmtId="0" fontId="8" fillId="0" borderId="0" xfId="0" applyFont="1" applyAlignment="1">
      <alignment vertical="top" wrapText="1"/>
    </xf>
    <xf numFmtId="0" fontId="3" fillId="0" borderId="0" xfId="0" applyFont="1"/>
    <xf numFmtId="0" fontId="3" fillId="11" borderId="0" xfId="0" applyFont="1" applyFill="1"/>
    <xf numFmtId="0" fontId="3" fillId="7" borderId="0" xfId="0" applyFont="1" applyFill="1"/>
    <xf numFmtId="0" fontId="8" fillId="7" borderId="0" xfId="0" applyFont="1" applyFill="1" applyAlignment="1">
      <alignment wrapText="1"/>
    </xf>
    <xf numFmtId="8" fontId="8" fillId="7" borderId="0" xfId="0" applyNumberFormat="1" applyFont="1" applyFill="1"/>
    <xf numFmtId="0" fontId="8" fillId="7" borderId="0" xfId="0" applyFont="1" applyFill="1"/>
    <xf numFmtId="0" fontId="8" fillId="0" borderId="5" xfId="0" applyFont="1" applyBorder="1" applyAlignment="1">
      <alignment wrapText="1"/>
    </xf>
    <xf numFmtId="8" fontId="8" fillId="0" borderId="5" xfId="0" applyNumberFormat="1" applyFont="1" applyBorder="1"/>
    <xf numFmtId="168" fontId="3" fillId="11" borderId="0" xfId="0" applyNumberFormat="1" applyFont="1" applyFill="1"/>
    <xf numFmtId="8" fontId="8" fillId="0" borderId="0" xfId="0" applyNumberFormat="1" applyFont="1"/>
    <xf numFmtId="0" fontId="0" fillId="5" borderId="0" xfId="0" applyFill="1" applyAlignment="1">
      <alignment horizontal="left" vertical="top" wrapText="1"/>
    </xf>
    <xf numFmtId="0" fontId="0" fillId="5" borderId="0" xfId="0" applyFill="1" applyAlignment="1">
      <alignment horizontal="left" wrapText="1"/>
    </xf>
    <xf numFmtId="0" fontId="0" fillId="9" borderId="0" xfId="0" applyFill="1" applyAlignment="1">
      <alignment vertical="center" wrapText="1"/>
    </xf>
    <xf numFmtId="0" fontId="0" fillId="8" borderId="0" xfId="0" applyFill="1" applyAlignment="1">
      <alignment vertical="center" wrapText="1"/>
    </xf>
    <xf numFmtId="0" fontId="0" fillId="7" borderId="0" xfId="0" applyFill="1" applyAlignment="1">
      <alignment vertical="center" wrapText="1"/>
    </xf>
    <xf numFmtId="0" fontId="0" fillId="10" borderId="0" xfId="0" applyFill="1" applyAlignment="1">
      <alignment vertical="center" wrapText="1"/>
    </xf>
    <xf numFmtId="0" fontId="8" fillId="0" borderId="0" xfId="0" applyFont="1" applyAlignment="1">
      <alignment horizontal="left" wrapText="1"/>
    </xf>
    <xf numFmtId="0" fontId="2" fillId="9" borderId="0" xfId="0" applyFont="1" applyFill="1" applyAlignment="1">
      <alignment vertical="top"/>
    </xf>
    <xf numFmtId="0" fontId="3" fillId="11" borderId="0" xfId="0" applyFont="1" applyFill="1" applyAlignment="1">
      <alignment wrapText="1"/>
    </xf>
    <xf numFmtId="0" fontId="2" fillId="4" borderId="0" xfId="0" applyFont="1" applyFill="1" applyAlignment="1">
      <alignment vertical="top"/>
    </xf>
    <xf numFmtId="0" fontId="8" fillId="0" borderId="0" xfId="0" applyFont="1" applyAlignment="1">
      <alignment vertical="top" wrapText="1"/>
    </xf>
    <xf numFmtId="0" fontId="16" fillId="0" borderId="0" xfId="0" applyFont="1" applyAlignment="1">
      <alignment horizontal="center" wrapText="1"/>
    </xf>
    <xf numFmtId="0" fontId="8" fillId="0" borderId="0" xfId="0" applyFont="1" applyAlignment="1">
      <alignment horizontal="left" vertical="top" wrapText="1"/>
    </xf>
    <xf numFmtId="0" fontId="0" fillId="0" borderId="0" xfId="0" applyAlignment="1">
      <alignment wrapText="1"/>
    </xf>
    <xf numFmtId="0" fontId="0" fillId="0" borderId="0" xfId="0" applyAlignment="1">
      <alignment horizontal="left" vertical="top" wrapText="1"/>
    </xf>
    <xf numFmtId="0" fontId="17" fillId="0" borderId="0" xfId="0" applyFont="1" applyAlignment="1">
      <alignment wrapText="1"/>
    </xf>
  </cellXfs>
  <cellStyles count="2">
    <cellStyle name="Hyperlink" xfId="1" builtinId="8"/>
    <cellStyle name="Normal" xfId="0" builtinId="0"/>
  </cellStyles>
  <dxfs count="1">
    <dxf>
      <fill>
        <patternFill>
          <bgColor rgb="FFFFC7CE"/>
        </patternFill>
      </fill>
    </dxf>
  </dxfs>
  <tableStyles count="0" defaultTableStyle="TableStyleMedium2" defaultPivotStyle="PivotStyleMedium9"/>
  <colors>
    <mruColors>
      <color rgb="FFF2E8E8"/>
      <color rgb="FFCAF9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1485900</xdr:colOff>
      <xdr:row>3</xdr:row>
      <xdr:rowOff>180975</xdr:rowOff>
    </xdr:from>
    <xdr:to>
      <xdr:col>4</xdr:col>
      <xdr:colOff>1704975</xdr:colOff>
      <xdr:row>4</xdr:row>
      <xdr:rowOff>200025</xdr:rowOff>
    </xdr:to>
    <xdr:pic>
      <xdr:nvPicPr>
        <xdr:cNvPr id="2" name="Picture 1">
          <a:extLst>
            <a:ext uri="{FF2B5EF4-FFF2-40B4-BE49-F238E27FC236}">
              <a16:creationId xmlns:a16="http://schemas.microsoft.com/office/drawing/2014/main" id="{6A50927B-A329-A80F-0818-45753621AD8F}"/>
            </a:ext>
          </a:extLst>
        </xdr:cNvPr>
        <xdr:cNvPicPr>
          <a:picLocks noChangeAspect="1"/>
        </xdr:cNvPicPr>
      </xdr:nvPicPr>
      <xdr:blipFill>
        <a:blip xmlns:r="http://schemas.openxmlformats.org/officeDocument/2006/relationships" r:embed="rId1"/>
        <a:stretch>
          <a:fillRect/>
        </a:stretch>
      </xdr:blipFill>
      <xdr:spPr>
        <a:xfrm>
          <a:off x="6905625" y="180975"/>
          <a:ext cx="219075" cy="209550"/>
        </a:xfrm>
        <a:prstGeom prst="rect">
          <a:avLst/>
        </a:prstGeom>
      </xdr:spPr>
    </xdr:pic>
    <xdr:clientData/>
  </xdr:twoCellAnchor>
  <xdr:twoCellAnchor>
    <xdr:from>
      <xdr:col>1</xdr:col>
      <xdr:colOff>533400</xdr:colOff>
      <xdr:row>25</xdr:row>
      <xdr:rowOff>76200</xdr:rowOff>
    </xdr:from>
    <xdr:to>
      <xdr:col>1</xdr:col>
      <xdr:colOff>1038225</xdr:colOff>
      <xdr:row>27</xdr:row>
      <xdr:rowOff>152400</xdr:rowOff>
    </xdr:to>
    <xdr:sp macro="" textlink="">
      <xdr:nvSpPr>
        <xdr:cNvPr id="3" name="Up Arrow 2">
          <a:extLst>
            <a:ext uri="{FF2B5EF4-FFF2-40B4-BE49-F238E27FC236}">
              <a16:creationId xmlns:a16="http://schemas.microsoft.com/office/drawing/2014/main" id="{0BB196A9-1E7D-CCFD-F659-F2AF537460E6}"/>
            </a:ext>
            <a:ext uri="{147F2762-F138-4A5C-976F-8EAC2B608ADB}">
              <a16:predDERef xmlns:a16="http://schemas.microsoft.com/office/drawing/2014/main" pred="{6A50927B-A329-A80F-0818-45753621AD8F}"/>
            </a:ext>
          </a:extLst>
        </xdr:cNvPr>
        <xdr:cNvSpPr/>
      </xdr:nvSpPr>
      <xdr:spPr>
        <a:xfrm>
          <a:off x="723900" y="3533775"/>
          <a:ext cx="504825" cy="457200"/>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a:p>
      </xdr:txBody>
    </xdr:sp>
    <xdr:clientData/>
  </xdr:twoCellAnchor>
  <xdr:twoCellAnchor>
    <xdr:from>
      <xdr:col>2</xdr:col>
      <xdr:colOff>581025</xdr:colOff>
      <xdr:row>25</xdr:row>
      <xdr:rowOff>95250</xdr:rowOff>
    </xdr:from>
    <xdr:to>
      <xdr:col>2</xdr:col>
      <xdr:colOff>1085850</xdr:colOff>
      <xdr:row>27</xdr:row>
      <xdr:rowOff>171450</xdr:rowOff>
    </xdr:to>
    <xdr:sp macro="" textlink="">
      <xdr:nvSpPr>
        <xdr:cNvPr id="4" name="Up Arrow 3">
          <a:extLst>
            <a:ext uri="{FF2B5EF4-FFF2-40B4-BE49-F238E27FC236}">
              <a16:creationId xmlns:a16="http://schemas.microsoft.com/office/drawing/2014/main" id="{95F2078C-8596-4896-8CDE-F3C30ED4D483}"/>
            </a:ext>
            <a:ext uri="{147F2762-F138-4A5C-976F-8EAC2B608ADB}">
              <a16:predDERef xmlns:a16="http://schemas.microsoft.com/office/drawing/2014/main" pred="{0BB196A9-1E7D-CCFD-F659-F2AF537460E6}"/>
            </a:ext>
          </a:extLst>
        </xdr:cNvPr>
        <xdr:cNvSpPr/>
      </xdr:nvSpPr>
      <xdr:spPr>
        <a:xfrm>
          <a:off x="2486025" y="3552825"/>
          <a:ext cx="504825" cy="457200"/>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a:p>
      </xdr:txBody>
    </xdr:sp>
    <xdr:clientData/>
  </xdr:twoCellAnchor>
  <xdr:twoCellAnchor>
    <xdr:from>
      <xdr:col>3</xdr:col>
      <xdr:colOff>628650</xdr:colOff>
      <xdr:row>25</xdr:row>
      <xdr:rowOff>85725</xdr:rowOff>
    </xdr:from>
    <xdr:to>
      <xdr:col>3</xdr:col>
      <xdr:colOff>1133475</xdr:colOff>
      <xdr:row>27</xdr:row>
      <xdr:rowOff>161925</xdr:rowOff>
    </xdr:to>
    <xdr:sp macro="" textlink="">
      <xdr:nvSpPr>
        <xdr:cNvPr id="5" name="Up Arrow 4">
          <a:extLst>
            <a:ext uri="{FF2B5EF4-FFF2-40B4-BE49-F238E27FC236}">
              <a16:creationId xmlns:a16="http://schemas.microsoft.com/office/drawing/2014/main" id="{C422BED4-F811-417E-AC83-3EEBE30B275B}"/>
            </a:ext>
            <a:ext uri="{147F2762-F138-4A5C-976F-8EAC2B608ADB}">
              <a16:predDERef xmlns:a16="http://schemas.microsoft.com/office/drawing/2014/main" pred="{95F2078C-8596-4896-8CDE-F3C30ED4D483}"/>
            </a:ext>
          </a:extLst>
        </xdr:cNvPr>
        <xdr:cNvSpPr/>
      </xdr:nvSpPr>
      <xdr:spPr>
        <a:xfrm>
          <a:off x="4333875" y="3543300"/>
          <a:ext cx="504825" cy="457200"/>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a:p>
      </xdr:txBody>
    </xdr:sp>
    <xdr:clientData/>
  </xdr:twoCellAnchor>
  <xdr:twoCellAnchor>
    <xdr:from>
      <xdr:col>4</xdr:col>
      <xdr:colOff>752475</xdr:colOff>
      <xdr:row>25</xdr:row>
      <xdr:rowOff>85725</xdr:rowOff>
    </xdr:from>
    <xdr:to>
      <xdr:col>4</xdr:col>
      <xdr:colOff>1257300</xdr:colOff>
      <xdr:row>27</xdr:row>
      <xdr:rowOff>161925</xdr:rowOff>
    </xdr:to>
    <xdr:sp macro="" textlink="">
      <xdr:nvSpPr>
        <xdr:cNvPr id="6" name="Up Arrow 5">
          <a:extLst>
            <a:ext uri="{FF2B5EF4-FFF2-40B4-BE49-F238E27FC236}">
              <a16:creationId xmlns:a16="http://schemas.microsoft.com/office/drawing/2014/main" id="{B0AC6EFD-19C2-4157-A9C5-40FEA4A62B07}"/>
            </a:ext>
            <a:ext uri="{147F2762-F138-4A5C-976F-8EAC2B608ADB}">
              <a16:predDERef xmlns:a16="http://schemas.microsoft.com/office/drawing/2014/main" pred="{C422BED4-F811-417E-AC83-3EEBE30B275B}"/>
            </a:ext>
          </a:extLst>
        </xdr:cNvPr>
        <xdr:cNvSpPr/>
      </xdr:nvSpPr>
      <xdr:spPr>
        <a:xfrm>
          <a:off x="6172200" y="3543300"/>
          <a:ext cx="504825" cy="457200"/>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a:p>
      </xdr:txBody>
    </xdr:sp>
    <xdr:clientData/>
  </xdr:twoCellAnchor>
  <xdr:twoCellAnchor>
    <xdr:from>
      <xdr:col>4</xdr:col>
      <xdr:colOff>1704975</xdr:colOff>
      <xdr:row>3</xdr:row>
      <xdr:rowOff>47625</xdr:rowOff>
    </xdr:from>
    <xdr:to>
      <xdr:col>6</xdr:col>
      <xdr:colOff>257175</xdr:colOff>
      <xdr:row>5</xdr:row>
      <xdr:rowOff>123825</xdr:rowOff>
    </xdr:to>
    <xdr:sp macro="" textlink="">
      <xdr:nvSpPr>
        <xdr:cNvPr id="7" name="Left Arrow 6">
          <a:extLst>
            <a:ext uri="{FF2B5EF4-FFF2-40B4-BE49-F238E27FC236}">
              <a16:creationId xmlns:a16="http://schemas.microsoft.com/office/drawing/2014/main" id="{743B0319-899E-FF42-5B46-3269CA31246A}"/>
            </a:ext>
            <a:ext uri="{147F2762-F138-4A5C-976F-8EAC2B608ADB}">
              <a16:predDERef xmlns:a16="http://schemas.microsoft.com/office/drawing/2014/main" pred="{B0AC6EFD-19C2-4157-A9C5-40FEA4A62B07}"/>
            </a:ext>
          </a:extLst>
        </xdr:cNvPr>
        <xdr:cNvSpPr/>
      </xdr:nvSpPr>
      <xdr:spPr>
        <a:xfrm>
          <a:off x="7124700" y="47625"/>
          <a:ext cx="581025" cy="5048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a:p>
      </xdr:txBody>
    </xdr:sp>
    <xdr:clientData/>
  </xdr:twoCellAnchor>
  <xdr:twoCellAnchor>
    <xdr:from>
      <xdr:col>4</xdr:col>
      <xdr:colOff>1781175</xdr:colOff>
      <xdr:row>8</xdr:row>
      <xdr:rowOff>352425</xdr:rowOff>
    </xdr:from>
    <xdr:to>
      <xdr:col>6</xdr:col>
      <xdr:colOff>247650</xdr:colOff>
      <xdr:row>12</xdr:row>
      <xdr:rowOff>47625</xdr:rowOff>
    </xdr:to>
    <xdr:sp macro="" textlink="">
      <xdr:nvSpPr>
        <xdr:cNvPr id="8" name="Left Arrow 7">
          <a:extLst>
            <a:ext uri="{FF2B5EF4-FFF2-40B4-BE49-F238E27FC236}">
              <a16:creationId xmlns:a16="http://schemas.microsoft.com/office/drawing/2014/main" id="{510F7576-A224-4527-994D-A69623BCA7B3}"/>
            </a:ext>
            <a:ext uri="{147F2762-F138-4A5C-976F-8EAC2B608ADB}">
              <a16:predDERef xmlns:a16="http://schemas.microsoft.com/office/drawing/2014/main" pred="{743B0319-899E-FF42-5B46-3269CA31246A}"/>
            </a:ext>
          </a:extLst>
        </xdr:cNvPr>
        <xdr:cNvSpPr/>
      </xdr:nvSpPr>
      <xdr:spPr>
        <a:xfrm>
          <a:off x="7200900" y="1581150"/>
          <a:ext cx="495300" cy="6572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communitythink.nz/10-minutes-at-10/v/putting-together-a-budget" TargetMode="External"/><Relationship Id="rId1" Type="http://schemas.openxmlformats.org/officeDocument/2006/relationships/hyperlink" Target="https://www.foundationnorth.org.n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79636-587D-48AA-988C-BEC228FC9DCF}">
  <dimension ref="A1:F39"/>
  <sheetViews>
    <sheetView tabSelected="1" workbookViewId="0"/>
  </sheetViews>
  <sheetFormatPr baseColWidth="10" defaultColWidth="8.83203125" defaultRowHeight="15"/>
  <cols>
    <col min="1" max="1" width="2.33203125" customWidth="1"/>
    <col min="2" max="2" width="22.5" customWidth="1"/>
    <col min="3" max="3" width="41.1640625" customWidth="1"/>
    <col min="4" max="4" width="3" customWidth="1"/>
    <col min="5" max="5" width="36.33203125" style="11" customWidth="1"/>
    <col min="6" max="6" width="3.5" customWidth="1"/>
  </cols>
  <sheetData>
    <row r="1" spans="1:6" ht="31">
      <c r="B1" s="45" t="s">
        <v>0</v>
      </c>
    </row>
    <row r="2" spans="1:6" ht="9" customHeight="1">
      <c r="B2" s="60"/>
    </row>
    <row r="3" spans="1:6" ht="19">
      <c r="A3" s="49"/>
      <c r="B3" s="48" t="s">
        <v>1</v>
      </c>
      <c r="C3" s="49"/>
      <c r="D3" s="49"/>
      <c r="E3" s="25"/>
      <c r="F3" s="49"/>
    </row>
    <row r="4" spans="1:6" ht="5.25" customHeight="1">
      <c r="A4" s="49"/>
      <c r="B4" s="49"/>
      <c r="C4" s="49"/>
      <c r="D4" s="49"/>
      <c r="E4" s="25"/>
      <c r="F4" s="49"/>
    </row>
    <row r="5" spans="1:6" ht="79.5" customHeight="1">
      <c r="A5" s="49"/>
      <c r="B5" s="135" t="s">
        <v>2</v>
      </c>
      <c r="C5" s="135"/>
      <c r="D5" s="135"/>
      <c r="E5" s="135"/>
      <c r="F5" s="49"/>
    </row>
    <row r="6" spans="1:6" ht="10.5" customHeight="1">
      <c r="A6" s="49"/>
      <c r="B6" s="64"/>
      <c r="C6" s="64"/>
      <c r="D6" s="64"/>
      <c r="E6" s="64"/>
      <c r="F6" s="49"/>
    </row>
    <row r="7" spans="1:6">
      <c r="A7" s="120"/>
      <c r="B7" s="120"/>
      <c r="C7" s="120"/>
      <c r="D7" s="120"/>
      <c r="E7" s="121"/>
      <c r="F7" s="120"/>
    </row>
    <row r="8" spans="1:6" ht="19">
      <c r="A8" s="49"/>
      <c r="B8" s="48" t="s">
        <v>3</v>
      </c>
      <c r="C8" s="49"/>
      <c r="D8" s="49"/>
      <c r="E8" s="32"/>
      <c r="F8" s="49"/>
    </row>
    <row r="9" spans="1:6" ht="8.25" customHeight="1">
      <c r="A9" s="49"/>
      <c r="B9" s="49"/>
      <c r="C9" s="49"/>
      <c r="D9" s="49"/>
      <c r="E9" s="32"/>
      <c r="F9" s="49"/>
    </row>
    <row r="10" spans="1:6">
      <c r="A10" s="49"/>
      <c r="B10" s="50" t="s">
        <v>4</v>
      </c>
      <c r="C10" s="46" t="s">
        <v>5</v>
      </c>
      <c r="D10" s="49"/>
      <c r="E10" s="32"/>
      <c r="F10" s="49"/>
    </row>
    <row r="11" spans="1:6" ht="16">
      <c r="A11" s="49"/>
      <c r="B11" s="51"/>
      <c r="C11" s="49"/>
      <c r="D11" s="49"/>
      <c r="E11" s="32" t="s">
        <v>6</v>
      </c>
      <c r="F11" s="49"/>
    </row>
    <row r="12" spans="1:6" ht="48">
      <c r="A12" s="49"/>
      <c r="B12" s="66" t="s">
        <v>7</v>
      </c>
      <c r="C12" s="95">
        <v>46142</v>
      </c>
      <c r="D12" s="49"/>
      <c r="E12" s="32" t="s">
        <v>8</v>
      </c>
      <c r="F12" s="49"/>
    </row>
    <row r="13" spans="1:6" ht="15.75" customHeight="1">
      <c r="A13" s="49"/>
      <c r="B13" s="50"/>
      <c r="C13" s="56"/>
      <c r="D13" s="49"/>
      <c r="E13" s="32"/>
      <c r="F13" s="49"/>
    </row>
    <row r="14" spans="1:6">
      <c r="E14" s="47"/>
    </row>
    <row r="15" spans="1:6" ht="19">
      <c r="A15" s="49"/>
      <c r="B15" s="48" t="s">
        <v>9</v>
      </c>
      <c r="C15" s="49"/>
      <c r="D15" s="49"/>
      <c r="E15" s="32"/>
      <c r="F15" s="49"/>
    </row>
    <row r="16" spans="1:6" ht="24" customHeight="1">
      <c r="A16" s="49"/>
      <c r="B16" s="96" t="s">
        <v>10</v>
      </c>
      <c r="C16" s="137" t="s">
        <v>11</v>
      </c>
      <c r="D16" s="137"/>
      <c r="E16" s="137"/>
      <c r="F16" s="49"/>
    </row>
    <row r="17" spans="1:6" ht="21" customHeight="1">
      <c r="A17" s="49"/>
      <c r="B17" s="97" t="s">
        <v>12</v>
      </c>
      <c r="C17" s="138" t="s">
        <v>13</v>
      </c>
      <c r="D17" s="138"/>
      <c r="E17" s="138"/>
      <c r="F17" s="49"/>
    </row>
    <row r="18" spans="1:6" ht="25.5" customHeight="1">
      <c r="A18" s="49"/>
      <c r="B18" s="98" t="s">
        <v>14</v>
      </c>
      <c r="C18" s="139" t="s">
        <v>15</v>
      </c>
      <c r="D18" s="139"/>
      <c r="E18" s="139"/>
      <c r="F18" s="49"/>
    </row>
    <row r="19" spans="1:6" ht="36.75" customHeight="1">
      <c r="A19" s="49"/>
      <c r="B19" s="106" t="s">
        <v>16</v>
      </c>
      <c r="C19" s="140" t="s">
        <v>17</v>
      </c>
      <c r="D19" s="140"/>
      <c r="E19" s="140"/>
      <c r="F19" s="49"/>
    </row>
    <row r="20" spans="1:6" ht="13.5" customHeight="1">
      <c r="A20" s="49"/>
      <c r="B20" s="61"/>
      <c r="C20" s="58"/>
      <c r="D20" s="49"/>
      <c r="E20" s="32"/>
      <c r="F20" s="49"/>
    </row>
    <row r="21" spans="1:6" ht="29.25" customHeight="1">
      <c r="A21" s="49"/>
      <c r="B21" s="66" t="s">
        <v>18</v>
      </c>
      <c r="C21" s="119"/>
      <c r="D21" s="107"/>
      <c r="E21" s="57" t="str">
        <f>IF(ISBLANK(C21),"&lt; select your template", HYPERLINK("#" &amp; IF(C21="One year", "OneYearBudget", IF(C21="Multi year", "MultiYear", IF(C21="Event only", "Eventbudget", IF(C21="Operating costs only", "OnlyOpex", "")))), "Go to " &amp; C21 &amp; " template &gt;"))</f>
        <v>&lt; select your template</v>
      </c>
      <c r="F21" s="49"/>
    </row>
    <row r="22" spans="1:6" ht="9" customHeight="1">
      <c r="A22" s="49"/>
      <c r="B22" s="52"/>
      <c r="C22" s="49"/>
      <c r="D22" s="49"/>
      <c r="E22" s="32"/>
      <c r="F22" s="49"/>
    </row>
    <row r="24" spans="1:6" ht="19">
      <c r="A24" s="49"/>
      <c r="B24" s="48" t="s">
        <v>19</v>
      </c>
      <c r="C24" s="49"/>
      <c r="D24" s="49"/>
      <c r="E24" s="25"/>
      <c r="F24" s="49"/>
    </row>
    <row r="25" spans="1:6" ht="6.75" customHeight="1">
      <c r="A25" s="49"/>
      <c r="B25" s="49"/>
      <c r="C25" s="49"/>
      <c r="D25" s="49"/>
      <c r="E25" s="25"/>
      <c r="F25" s="49"/>
    </row>
    <row r="26" spans="1:6" ht="27.75" customHeight="1">
      <c r="A26" s="49"/>
      <c r="B26" s="136" t="s">
        <v>20</v>
      </c>
      <c r="C26" s="136"/>
      <c r="D26" s="136"/>
      <c r="E26" s="136"/>
      <c r="F26" s="49"/>
    </row>
    <row r="27" spans="1:6" ht="9.75" customHeight="1">
      <c r="A27" s="49"/>
      <c r="B27" s="49"/>
      <c r="C27" s="49"/>
      <c r="D27" s="49"/>
      <c r="E27" s="25"/>
      <c r="F27" s="49"/>
    </row>
    <row r="29" spans="1:6" ht="19">
      <c r="A29" s="49"/>
      <c r="B29" s="48" t="s">
        <v>21</v>
      </c>
      <c r="C29" s="49"/>
      <c r="D29" s="49"/>
      <c r="E29" s="25"/>
      <c r="F29" s="49"/>
    </row>
    <row r="30" spans="1:6" ht="9" customHeight="1">
      <c r="A30" s="49"/>
      <c r="B30" s="49"/>
      <c r="C30" s="49"/>
      <c r="D30" s="49"/>
      <c r="E30" s="25"/>
      <c r="F30" s="49"/>
    </row>
    <row r="31" spans="1:6" ht="25.5" customHeight="1">
      <c r="A31" s="49"/>
      <c r="B31" s="136" t="s">
        <v>22</v>
      </c>
      <c r="C31" s="136"/>
      <c r="D31" s="136"/>
      <c r="E31" s="69" t="s">
        <v>23</v>
      </c>
      <c r="F31" s="49"/>
    </row>
    <row r="32" spans="1:6" ht="12" customHeight="1">
      <c r="A32" s="49"/>
      <c r="B32" s="64"/>
      <c r="C32" s="64"/>
      <c r="D32" s="64"/>
      <c r="E32" s="64"/>
      <c r="F32" s="49"/>
    </row>
    <row r="34" spans="1:6" ht="19">
      <c r="A34" s="49"/>
      <c r="B34" s="48" t="s">
        <v>24</v>
      </c>
      <c r="C34" s="49"/>
      <c r="D34" s="49"/>
      <c r="E34" s="25"/>
      <c r="F34" s="49"/>
    </row>
    <row r="35" spans="1:6">
      <c r="A35" s="49"/>
      <c r="B35" s="51" t="s">
        <v>25</v>
      </c>
      <c r="C35" s="53" t="s">
        <v>26</v>
      </c>
      <c r="D35" s="49"/>
      <c r="E35" s="25"/>
      <c r="F35" s="49"/>
    </row>
    <row r="36" spans="1:6">
      <c r="A36" s="49"/>
      <c r="B36" s="51" t="s">
        <v>27</v>
      </c>
      <c r="C36" s="49" t="s">
        <v>28</v>
      </c>
      <c r="D36" s="49"/>
      <c r="E36" s="25"/>
      <c r="F36" s="49"/>
    </row>
    <row r="37" spans="1:6" ht="32">
      <c r="A37" s="49"/>
      <c r="B37" s="68" t="s">
        <v>29</v>
      </c>
      <c r="C37" s="53" t="s">
        <v>30</v>
      </c>
      <c r="D37" s="49"/>
      <c r="E37" s="25"/>
      <c r="F37" s="49"/>
    </row>
    <row r="38" spans="1:6">
      <c r="A38" s="49"/>
      <c r="B38" s="51"/>
      <c r="C38" s="49"/>
      <c r="D38" s="49"/>
      <c r="E38" s="25"/>
      <c r="F38" s="49"/>
    </row>
    <row r="39" spans="1:6">
      <c r="A39" s="49"/>
      <c r="B39" s="51"/>
      <c r="C39" s="49"/>
      <c r="D39" s="49"/>
      <c r="E39" s="25"/>
      <c r="F39" s="49"/>
    </row>
  </sheetData>
  <sheetProtection sheet="1" objects="1" scenarios="1"/>
  <protectedRanges>
    <protectedRange sqref="C10 C12 C21" name="Range1"/>
  </protectedRanges>
  <mergeCells count="7">
    <mergeCell ref="B5:E5"/>
    <mergeCell ref="B26:E26"/>
    <mergeCell ref="B31:D31"/>
    <mergeCell ref="C16:E16"/>
    <mergeCell ref="C17:E17"/>
    <mergeCell ref="C18:E18"/>
    <mergeCell ref="C19:E19"/>
  </mergeCells>
  <dataValidations count="1">
    <dataValidation type="list" allowBlank="1" showInputMessage="1" showErrorMessage="1" sqref="C21" xr:uid="{77442632-56B7-42AA-A52A-958EFECFB773}">
      <formula1>"One year, Multi year, Event only, Operating costs only"</formula1>
    </dataValidation>
  </dataValidations>
  <hyperlinks>
    <hyperlink ref="C35" r:id="rId1" xr:uid="{363C26A8-1C91-4C4D-93F1-C96B0DF3151F}"/>
    <hyperlink ref="C37" r:id="rId2" xr:uid="{BB9DBDF7-CF1D-445F-8003-7EFC9724010E}"/>
    <hyperlink ref="E31" location="CostItem" display="Cost Item example" xr:uid="{0CE1F1CF-5D2E-4FA1-90BB-F8B72A4AD77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79998168889431442"/>
  </sheetPr>
  <dimension ref="A1:E55"/>
  <sheetViews>
    <sheetView workbookViewId="0"/>
  </sheetViews>
  <sheetFormatPr baseColWidth="10" defaultColWidth="8.83203125" defaultRowHeight="15"/>
  <cols>
    <col min="1" max="1" width="31.5" customWidth="1"/>
    <col min="2" max="2" width="56.5" style="11" customWidth="1"/>
    <col min="3" max="3" width="20.5" style="5" customWidth="1"/>
    <col min="4" max="4" width="9.1640625" customWidth="1"/>
    <col min="5" max="5" width="116.5" customWidth="1"/>
  </cols>
  <sheetData>
    <row r="1" spans="1:5" ht="20">
      <c r="B1" s="8" t="str">
        <f>Guide!C10</f>
        <v>Your Org Name Here!</v>
      </c>
      <c r="E1" s="38" t="s">
        <v>31</v>
      </c>
    </row>
    <row r="2" spans="1:5" ht="32">
      <c r="A2" s="2" t="s">
        <v>32</v>
      </c>
      <c r="B2" s="9" t="str">
        <f>TEXT(EDATE(Guide!C12,0),"MMM YYYY") &amp; " to " &amp; TEXT(EDATE(Guide!C12,11),"MMM YYYY")</f>
        <v>Apr 2026 to Mar 2027</v>
      </c>
      <c r="C2" s="110" t="s">
        <v>33</v>
      </c>
      <c r="E2" s="11" t="s">
        <v>34</v>
      </c>
    </row>
    <row r="3" spans="1:5">
      <c r="D3" s="143" t="s">
        <v>35</v>
      </c>
      <c r="E3" s="11"/>
    </row>
    <row r="4" spans="1:5" ht="16">
      <c r="A4" s="3" t="s">
        <v>36</v>
      </c>
      <c r="B4" s="10" t="s">
        <v>37</v>
      </c>
      <c r="C4" s="6" t="s">
        <v>38</v>
      </c>
      <c r="D4" s="143"/>
      <c r="E4" s="3" t="s">
        <v>39</v>
      </c>
    </row>
    <row r="5" spans="1:5" ht="16">
      <c r="A5" t="s">
        <v>40</v>
      </c>
      <c r="B5" s="11" t="s">
        <v>41</v>
      </c>
      <c r="C5" s="5">
        <v>10656</v>
      </c>
      <c r="D5" s="108"/>
      <c r="E5" t="s">
        <v>42</v>
      </c>
    </row>
    <row r="6" spans="1:5" ht="16">
      <c r="A6" t="s">
        <v>43</v>
      </c>
      <c r="B6" s="11" t="s">
        <v>44</v>
      </c>
      <c r="C6" s="5">
        <v>5000</v>
      </c>
      <c r="D6" s="108"/>
      <c r="E6" s="11" t="s">
        <v>45</v>
      </c>
    </row>
    <row r="7" spans="1:5" ht="16">
      <c r="A7" t="s">
        <v>46</v>
      </c>
      <c r="B7" s="11" t="s">
        <v>47</v>
      </c>
      <c r="C7" s="5">
        <v>2000</v>
      </c>
      <c r="D7" s="108"/>
      <c r="E7" s="11" t="s">
        <v>48</v>
      </c>
    </row>
    <row r="8" spans="1:5" ht="16">
      <c r="A8" t="s">
        <v>49</v>
      </c>
      <c r="B8" s="11" t="s">
        <v>50</v>
      </c>
      <c r="C8" s="5">
        <v>3000</v>
      </c>
      <c r="D8" s="108"/>
      <c r="E8" s="11" t="s">
        <v>51</v>
      </c>
    </row>
    <row r="9" spans="1:5" ht="16">
      <c r="A9" t="s">
        <v>52</v>
      </c>
      <c r="B9" s="11" t="s">
        <v>53</v>
      </c>
      <c r="C9" s="5">
        <v>2000</v>
      </c>
      <c r="D9" s="108"/>
      <c r="E9" s="11"/>
    </row>
    <row r="10" spans="1:5">
      <c r="D10" s="108"/>
      <c r="E10" s="11"/>
    </row>
    <row r="11" spans="1:5" ht="17" thickBot="1">
      <c r="B11" s="12" t="s">
        <v>54</v>
      </c>
      <c r="C11" s="7">
        <f>SUM(C5:C10)</f>
        <v>22656</v>
      </c>
      <c r="D11" s="108"/>
      <c r="E11" s="11"/>
    </row>
    <row r="12" spans="1:5" ht="16" thickTop="1">
      <c r="D12" s="108"/>
      <c r="E12" s="11"/>
    </row>
    <row r="13" spans="1:5" ht="16">
      <c r="A13" s="3" t="s">
        <v>55</v>
      </c>
      <c r="B13" s="10" t="s">
        <v>37</v>
      </c>
      <c r="C13" s="6" t="s">
        <v>38</v>
      </c>
      <c r="D13" s="108"/>
      <c r="E13" s="38" t="s">
        <v>56</v>
      </c>
    </row>
    <row r="14" spans="1:5" ht="14.5" customHeight="1">
      <c r="A14" s="142" t="s">
        <v>57</v>
      </c>
      <c r="B14" s="41" t="s">
        <v>58</v>
      </c>
      <c r="C14" s="79">
        <f>2*31*52</f>
        <v>3224</v>
      </c>
      <c r="D14" s="109" t="s">
        <v>59</v>
      </c>
      <c r="E14" t="s">
        <v>60</v>
      </c>
    </row>
    <row r="15" spans="1:5" s="42" customFormat="1" ht="14.5" customHeight="1">
      <c r="A15" s="142"/>
      <c r="B15" s="80" t="s">
        <v>61</v>
      </c>
      <c r="C15" s="81">
        <v>3800</v>
      </c>
      <c r="E15" s="62" t="s">
        <v>62</v>
      </c>
    </row>
    <row r="16" spans="1:5" ht="29" customHeight="1">
      <c r="A16" s="142"/>
      <c r="B16" s="41" t="s">
        <v>63</v>
      </c>
      <c r="C16" s="79">
        <v>1500</v>
      </c>
      <c r="E16" s="11" t="s">
        <v>64</v>
      </c>
    </row>
    <row r="17" spans="1:5" ht="14.5" customHeight="1">
      <c r="A17" s="142"/>
      <c r="B17" s="82" t="str">
        <f>"Total "&amp;A14&amp;":"</f>
        <v>Total Operating costs:</v>
      </c>
      <c r="C17" s="83">
        <f>SUM(C14:C16)</f>
        <v>8524</v>
      </c>
      <c r="E17" t="s">
        <v>65</v>
      </c>
    </row>
    <row r="18" spans="1:5">
      <c r="E18" s="11"/>
    </row>
    <row r="19" spans="1:5" ht="15" customHeight="1">
      <c r="A19" s="142" t="s">
        <v>66</v>
      </c>
      <c r="B19" s="41" t="s">
        <v>67</v>
      </c>
      <c r="C19" s="79">
        <f>2*33*52</f>
        <v>3432</v>
      </c>
      <c r="D19" s="109" t="s">
        <v>59</v>
      </c>
      <c r="E19" s="113" t="s">
        <v>68</v>
      </c>
    </row>
    <row r="20" spans="1:5" ht="29.5" customHeight="1">
      <c r="A20" s="142"/>
      <c r="B20" s="41" t="s">
        <v>69</v>
      </c>
      <c r="C20" s="79">
        <v>1000</v>
      </c>
      <c r="D20" s="109"/>
      <c r="E20" s="11" t="s">
        <v>70</v>
      </c>
    </row>
    <row r="21" spans="1:5" ht="16" customHeight="1">
      <c r="A21" s="142"/>
      <c r="B21" s="41" t="s">
        <v>71</v>
      </c>
      <c r="C21" s="79">
        <v>1000</v>
      </c>
      <c r="D21" s="109" t="s">
        <v>59</v>
      </c>
      <c r="E21" s="141" t="s">
        <v>72</v>
      </c>
    </row>
    <row r="22" spans="1:5" ht="14.5" customHeight="1">
      <c r="A22" s="142"/>
      <c r="B22" s="41" t="s">
        <v>73</v>
      </c>
      <c r="C22" s="79">
        <v>1000</v>
      </c>
      <c r="E22" s="141"/>
    </row>
    <row r="23" spans="1:5" ht="14.5" customHeight="1">
      <c r="A23" s="142"/>
      <c r="B23" s="82" t="str">
        <f>"Total "&amp;A19&amp;":"</f>
        <v>Total Programme costs:</v>
      </c>
      <c r="C23" s="83">
        <f>SUM(C19:C22)</f>
        <v>6432</v>
      </c>
      <c r="E23" s="11"/>
    </row>
    <row r="24" spans="1:5">
      <c r="E24" s="11"/>
    </row>
    <row r="25" spans="1:5" ht="15.5" customHeight="1">
      <c r="A25" s="142" t="s">
        <v>74</v>
      </c>
      <c r="B25" s="41" t="s">
        <v>75</v>
      </c>
      <c r="C25" s="79">
        <v>2000</v>
      </c>
      <c r="E25" s="114" t="s">
        <v>76</v>
      </c>
    </row>
    <row r="26" spans="1:5" ht="29" customHeight="1">
      <c r="A26" s="142"/>
      <c r="B26" s="41" t="s">
        <v>77</v>
      </c>
      <c r="C26" s="79">
        <v>1000</v>
      </c>
      <c r="D26" s="109"/>
      <c r="E26" s="117" t="s">
        <v>78</v>
      </c>
    </row>
    <row r="27" spans="1:5" ht="14.5" customHeight="1">
      <c r="A27" s="142"/>
      <c r="B27" s="82" t="str">
        <f>"Total "&amp;A25&amp;":"</f>
        <v>Total Project costs:</v>
      </c>
      <c r="C27" s="83">
        <f>SUM(C25:C26)</f>
        <v>3000</v>
      </c>
      <c r="E27" s="123" t="s">
        <v>79</v>
      </c>
    </row>
    <row r="28" spans="1:5">
      <c r="E28" s="11"/>
    </row>
    <row r="29" spans="1:5" ht="14.5" customHeight="1">
      <c r="A29" s="144" t="s">
        <v>80</v>
      </c>
      <c r="B29" s="21" t="s">
        <v>81</v>
      </c>
      <c r="C29" s="22">
        <v>3000</v>
      </c>
      <c r="D29" s="109" t="s">
        <v>59</v>
      </c>
      <c r="E29" s="38" t="s">
        <v>82</v>
      </c>
    </row>
    <row r="30" spans="1:5" ht="16">
      <c r="A30" s="144"/>
      <c r="B30" s="43" t="s">
        <v>83</v>
      </c>
      <c r="C30" s="44">
        <v>1000</v>
      </c>
      <c r="E30" s="124" t="s">
        <v>84</v>
      </c>
    </row>
    <row r="31" spans="1:5" ht="80">
      <c r="A31" s="144"/>
      <c r="B31" s="23" t="str">
        <f>"Total "&amp;A29&amp;":"</f>
        <v>Total Equipment:</v>
      </c>
      <c r="C31" s="24">
        <f>SUM(C29:C30)</f>
        <v>4000</v>
      </c>
      <c r="E31" s="115" t="s">
        <v>85</v>
      </c>
    </row>
    <row r="32" spans="1:5">
      <c r="E32" s="11"/>
    </row>
    <row r="33" spans="1:5" ht="14.5" customHeight="1">
      <c r="A33" s="142" t="s">
        <v>86</v>
      </c>
      <c r="B33" s="41" t="s">
        <v>87</v>
      </c>
      <c r="C33" s="79">
        <v>1000</v>
      </c>
      <c r="E33" s="116" t="s">
        <v>88</v>
      </c>
    </row>
    <row r="34" spans="1:5" ht="29" customHeight="1">
      <c r="A34" s="142"/>
      <c r="B34" s="41"/>
      <c r="C34" s="79"/>
      <c r="E34" s="11" t="s">
        <v>89</v>
      </c>
    </row>
    <row r="35" spans="1:5" ht="14.5" customHeight="1">
      <c r="A35" s="142"/>
      <c r="B35" s="82" t="str">
        <f>"Total "&amp;A33&amp;":"</f>
        <v>Total Capacity and capability building:</v>
      </c>
      <c r="C35" s="83">
        <f>SUM(C33:C34)</f>
        <v>1000</v>
      </c>
      <c r="E35" s="11"/>
    </row>
    <row r="36" spans="1:5">
      <c r="E36" s="11"/>
    </row>
    <row r="37" spans="1:5" ht="17" thickBot="1">
      <c r="B37" s="12" t="s">
        <v>90</v>
      </c>
      <c r="C37" s="7">
        <f>C17+C23+C27+C31+C35</f>
        <v>22956</v>
      </c>
      <c r="E37" s="11"/>
    </row>
    <row r="38" spans="1:5" ht="16" thickTop="1">
      <c r="E38" s="11"/>
    </row>
    <row r="39" spans="1:5" ht="16">
      <c r="B39" s="13" t="s">
        <v>91</v>
      </c>
      <c r="C39" s="14">
        <f>C11-C37</f>
        <v>-300</v>
      </c>
      <c r="E39" s="116" t="s">
        <v>92</v>
      </c>
    </row>
    <row r="40" spans="1:5">
      <c r="E40" s="11"/>
    </row>
    <row r="41" spans="1:5" ht="16">
      <c r="A41" s="3" t="s">
        <v>93</v>
      </c>
      <c r="B41" s="10" t="s">
        <v>37</v>
      </c>
      <c r="C41" s="6" t="s">
        <v>94</v>
      </c>
      <c r="E41" s="11"/>
    </row>
    <row r="42" spans="1:5" ht="32">
      <c r="A42" t="s">
        <v>95</v>
      </c>
      <c r="B42" s="11" t="s">
        <v>96</v>
      </c>
      <c r="C42" s="5">
        <f>2*25*52</f>
        <v>2600</v>
      </c>
      <c r="E42" s="11"/>
    </row>
    <row r="43" spans="1:5" ht="16">
      <c r="A43" t="s">
        <v>97</v>
      </c>
      <c r="B43" s="11" t="s">
        <v>98</v>
      </c>
      <c r="C43" s="5">
        <v>1000</v>
      </c>
      <c r="E43" s="11"/>
    </row>
    <row r="44" spans="1:5">
      <c r="E44" s="11"/>
    </row>
    <row r="45" spans="1:5" ht="16">
      <c r="B45" s="12" t="s">
        <v>99</v>
      </c>
      <c r="C45" s="7">
        <f>SUM(C42:C44)</f>
        <v>3600</v>
      </c>
      <c r="E45" s="11"/>
    </row>
    <row r="46" spans="1:5">
      <c r="E46" s="11"/>
    </row>
    <row r="47" spans="1:5" ht="16">
      <c r="A47" s="4" t="s">
        <v>100</v>
      </c>
      <c r="B47" s="10" t="s">
        <v>37</v>
      </c>
      <c r="E47" s="118" t="s">
        <v>101</v>
      </c>
    </row>
    <row r="48" spans="1:5" ht="32">
      <c r="A48" s="15">
        <v>1</v>
      </c>
      <c r="B48" s="11" t="s">
        <v>102</v>
      </c>
      <c r="E48" s="11"/>
    </row>
    <row r="49" spans="1:2" ht="16">
      <c r="A49" s="15">
        <v>2</v>
      </c>
      <c r="B49" s="11" t="s">
        <v>103</v>
      </c>
    </row>
    <row r="50" spans="1:2">
      <c r="A50" s="15"/>
    </row>
    <row r="51" spans="1:2">
      <c r="A51" s="15"/>
    </row>
    <row r="52" spans="1:2">
      <c r="A52" s="15"/>
    </row>
    <row r="53" spans="1:2">
      <c r="A53" s="15"/>
    </row>
    <row r="54" spans="1:2">
      <c r="A54" s="1"/>
    </row>
    <row r="55" spans="1:2">
      <c r="A55" s="1"/>
    </row>
  </sheetData>
  <protectedRanges>
    <protectedRange sqref="B1:B2 A14:C16 E16 A42:XFD44 E25 A5:C10 F5:XFD10 E6:E10 A25:C26 A27:XFD27 A30:E31 F29:XFD31 A33:XFD35 A22:D23 F19:XFD23 E19:E21 E23 A17:D17 F17:XFD17 A29:C29 A48:A59 C48:XFD59 B48:B58 A19:C21" name="Range1"/>
  </protectedRanges>
  <mergeCells count="7">
    <mergeCell ref="E21:E22"/>
    <mergeCell ref="A33:A35"/>
    <mergeCell ref="D3:D4"/>
    <mergeCell ref="A14:A17"/>
    <mergeCell ref="A19:A23"/>
    <mergeCell ref="A25:A27"/>
    <mergeCell ref="A29:A31"/>
  </mergeCells>
  <hyperlinks>
    <hyperlink ref="C2" location="Home" display=" &lt; Click to go home " xr:uid="{C2286980-3651-4BB8-A40F-545B804C34B2}"/>
  </hyperlink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5882D6C-8179-4393-975A-91A703752E4A}">
          <x14:formula1>
            <xm:f>Lists!$A$2:$A$10</xm:f>
          </x14:formula1>
          <xm:sqref>A29 A19 A14 A25 A33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E36AD-3D1B-4363-84FD-80CC8900BD5C}">
  <dimension ref="A2:A6"/>
  <sheetViews>
    <sheetView workbookViewId="0"/>
  </sheetViews>
  <sheetFormatPr baseColWidth="10" defaultColWidth="8.83203125" defaultRowHeight="15"/>
  <cols>
    <col min="1" max="1" width="26.83203125" customWidth="1"/>
  </cols>
  <sheetData>
    <row r="2" spans="1:1">
      <c r="A2" t="s">
        <v>57</v>
      </c>
    </row>
    <row r="3" spans="1:1">
      <c r="A3" t="s">
        <v>66</v>
      </c>
    </row>
    <row r="4" spans="1:1">
      <c r="A4" t="s">
        <v>74</v>
      </c>
    </row>
    <row r="5" spans="1:1">
      <c r="A5" t="s">
        <v>80</v>
      </c>
    </row>
    <row r="6" spans="1:1">
      <c r="A6" t="s">
        <v>86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D77E1-E0FA-464D-AEB7-32C3461D714D}">
  <sheetPr>
    <tabColor theme="8" tint="0.79998168889431442"/>
  </sheetPr>
  <dimension ref="A1:I56"/>
  <sheetViews>
    <sheetView workbookViewId="0">
      <selection activeCell="H31" sqref="H31:H32"/>
    </sheetView>
  </sheetViews>
  <sheetFormatPr baseColWidth="10" defaultColWidth="8.83203125" defaultRowHeight="15"/>
  <cols>
    <col min="1" max="1" width="31.5" customWidth="1"/>
    <col min="2" max="2" width="56.5" customWidth="1"/>
    <col min="3" max="3" width="19.5" bestFit="1" customWidth="1"/>
    <col min="4" max="4" width="13.6640625" customWidth="1"/>
    <col min="5" max="5" width="12.6640625" customWidth="1"/>
    <col min="6" max="6" width="20.5" customWidth="1"/>
    <col min="7" max="7" width="9.1640625" customWidth="1"/>
    <col min="8" max="8" width="115" customWidth="1"/>
    <col min="9" max="9" width="55.5" customWidth="1"/>
  </cols>
  <sheetData>
    <row r="1" spans="1:9" ht="20">
      <c r="B1" s="8" t="str">
        <f>Guide!C10</f>
        <v>Your Org Name Here!</v>
      </c>
      <c r="C1" s="5"/>
      <c r="D1" s="5"/>
      <c r="E1" s="5"/>
      <c r="F1" s="5"/>
      <c r="G1" s="5"/>
      <c r="H1" s="38" t="s">
        <v>31</v>
      </c>
      <c r="I1" s="38" t="s">
        <v>104</v>
      </c>
    </row>
    <row r="2" spans="1:9" ht="32">
      <c r="A2" s="2" t="s">
        <v>32</v>
      </c>
      <c r="B2" s="9" t="str">
        <f>TEXT(EDATE(Guide!C12,0),"MMM YYYY") &amp; " to " &amp; TEXT(EDATE(Guide!C12,35),"MMM YYYY")</f>
        <v>Apr 2026 to Mar 2029</v>
      </c>
      <c r="C2" s="110" t="s">
        <v>33</v>
      </c>
      <c r="D2" s="55"/>
      <c r="E2" s="55"/>
      <c r="F2" s="55"/>
      <c r="G2" s="55"/>
      <c r="H2" s="11" t="s">
        <v>105</v>
      </c>
    </row>
    <row r="3" spans="1:9">
      <c r="B3" s="11"/>
      <c r="C3" s="54" t="s">
        <v>106</v>
      </c>
      <c r="D3" s="54" t="s">
        <v>107</v>
      </c>
      <c r="E3" s="54" t="s">
        <v>108</v>
      </c>
      <c r="F3" s="72" t="s">
        <v>109</v>
      </c>
      <c r="G3" s="143" t="s">
        <v>35</v>
      </c>
      <c r="H3" s="11"/>
    </row>
    <row r="4" spans="1:9" ht="16">
      <c r="A4" s="3" t="s">
        <v>36</v>
      </c>
      <c r="B4" s="10" t="s">
        <v>37</v>
      </c>
      <c r="C4" s="6" t="s">
        <v>38</v>
      </c>
      <c r="D4" s="6" t="s">
        <v>38</v>
      </c>
      <c r="E4" s="6" t="s">
        <v>110</v>
      </c>
      <c r="F4" s="6" t="s">
        <v>38</v>
      </c>
      <c r="G4" s="143"/>
      <c r="H4" s="38" t="s">
        <v>39</v>
      </c>
    </row>
    <row r="5" spans="1:9" ht="15" customHeight="1">
      <c r="A5" t="s">
        <v>40</v>
      </c>
      <c r="B5" s="11" t="s">
        <v>41</v>
      </c>
      <c r="C5" s="5">
        <v>11000</v>
      </c>
      <c r="D5" s="5">
        <v>11500</v>
      </c>
      <c r="E5" s="5">
        <v>11450</v>
      </c>
      <c r="F5" s="5">
        <f t="shared" ref="F5:F10" si="0">C5+D5+E5</f>
        <v>33950</v>
      </c>
      <c r="G5" s="108"/>
      <c r="H5" t="s">
        <v>42</v>
      </c>
      <c r="I5" s="62" t="s">
        <v>111</v>
      </c>
    </row>
    <row r="6" spans="1:9" ht="16">
      <c r="A6" t="s">
        <v>43</v>
      </c>
      <c r="B6" s="11" t="s">
        <v>112</v>
      </c>
      <c r="C6" s="5">
        <v>5000</v>
      </c>
      <c r="D6" s="5">
        <v>5100</v>
      </c>
      <c r="E6" s="5">
        <v>5200</v>
      </c>
      <c r="F6" s="5">
        <f t="shared" si="0"/>
        <v>15300</v>
      </c>
      <c r="G6" s="108"/>
      <c r="H6" s="11" t="s">
        <v>45</v>
      </c>
    </row>
    <row r="7" spans="1:9" ht="32">
      <c r="A7" s="11" t="s">
        <v>113</v>
      </c>
      <c r="B7" s="11" t="s">
        <v>47</v>
      </c>
      <c r="C7" s="5">
        <v>2000</v>
      </c>
      <c r="D7" s="5">
        <v>2060</v>
      </c>
      <c r="E7" s="5">
        <v>2121.8000000000002</v>
      </c>
      <c r="F7" s="5">
        <f t="shared" si="0"/>
        <v>6181.8</v>
      </c>
      <c r="G7" s="108"/>
      <c r="H7" s="11" t="s">
        <v>114</v>
      </c>
    </row>
    <row r="8" spans="1:9" ht="32">
      <c r="A8" s="11" t="s">
        <v>115</v>
      </c>
      <c r="B8" s="62" t="s">
        <v>50</v>
      </c>
      <c r="C8" s="5">
        <v>3000</v>
      </c>
      <c r="D8" s="5"/>
      <c r="E8" s="5"/>
      <c r="F8" s="5">
        <f t="shared" si="0"/>
        <v>3000</v>
      </c>
      <c r="G8" s="108"/>
    </row>
    <row r="9" spans="1:9" ht="16">
      <c r="A9" t="s">
        <v>52</v>
      </c>
      <c r="B9" s="11" t="s">
        <v>53</v>
      </c>
      <c r="C9" s="5">
        <v>2000</v>
      </c>
      <c r="D9" s="5">
        <v>3000</v>
      </c>
      <c r="E9" s="5">
        <v>3200</v>
      </c>
      <c r="F9" s="5">
        <f t="shared" si="0"/>
        <v>8200</v>
      </c>
      <c r="G9" s="108"/>
      <c r="H9" s="11" t="s">
        <v>51</v>
      </c>
    </row>
    <row r="10" spans="1:9" ht="17" thickBot="1">
      <c r="B10" s="12" t="s">
        <v>54</v>
      </c>
      <c r="C10" s="7">
        <f>SUM(C5:C9)</f>
        <v>23000</v>
      </c>
      <c r="D10" s="7">
        <f>SUM(D5:D9)</f>
        <v>21660</v>
      </c>
      <c r="E10" s="7">
        <f>SUM(E5:E9)</f>
        <v>21971.8</v>
      </c>
      <c r="F10" s="7">
        <f t="shared" si="0"/>
        <v>66631.8</v>
      </c>
      <c r="G10" s="108"/>
      <c r="H10" s="11"/>
    </row>
    <row r="11" spans="1:9" ht="16" thickTop="1">
      <c r="B11" s="11"/>
      <c r="C11" s="5"/>
      <c r="D11" s="5"/>
      <c r="E11" s="5"/>
      <c r="F11" s="5"/>
      <c r="G11" s="108"/>
      <c r="H11" s="11"/>
    </row>
    <row r="12" spans="1:9" ht="16">
      <c r="A12" s="3" t="s">
        <v>55</v>
      </c>
      <c r="B12" s="10" t="s">
        <v>37</v>
      </c>
      <c r="C12" s="6" t="s">
        <v>38</v>
      </c>
      <c r="D12" s="6" t="s">
        <v>38</v>
      </c>
      <c r="E12" s="6" t="s">
        <v>38</v>
      </c>
      <c r="F12" s="6" t="s">
        <v>110</v>
      </c>
      <c r="G12" s="108"/>
      <c r="H12" s="38" t="s">
        <v>56</v>
      </c>
    </row>
    <row r="13" spans="1:9" ht="32">
      <c r="A13" s="112" t="s">
        <v>57</v>
      </c>
      <c r="B13" s="39" t="s">
        <v>116</v>
      </c>
      <c r="C13" s="73">
        <f>2*31*52</f>
        <v>3224</v>
      </c>
      <c r="D13" s="73">
        <v>6600</v>
      </c>
      <c r="E13" s="73">
        <v>6700</v>
      </c>
      <c r="F13" s="73">
        <f>C13+D13+E13</f>
        <v>16524</v>
      </c>
      <c r="G13" s="109" t="s">
        <v>59</v>
      </c>
      <c r="H13" t="s">
        <v>60</v>
      </c>
      <c r="I13" s="62" t="s">
        <v>117</v>
      </c>
    </row>
    <row r="14" spans="1:9" ht="16">
      <c r="A14" s="74"/>
      <c r="B14" s="63" t="s">
        <v>118</v>
      </c>
      <c r="C14" s="75">
        <v>3800</v>
      </c>
      <c r="D14" s="73">
        <v>3900</v>
      </c>
      <c r="E14" s="73">
        <v>4000</v>
      </c>
      <c r="F14" s="73">
        <f>C14+D14+E14</f>
        <v>11700</v>
      </c>
      <c r="G14" s="109" t="s">
        <v>59</v>
      </c>
      <c r="H14" s="62" t="s">
        <v>62</v>
      </c>
    </row>
    <row r="15" spans="1:9" ht="31.5" customHeight="1">
      <c r="A15" s="40"/>
      <c r="B15" s="39" t="s">
        <v>63</v>
      </c>
      <c r="C15" s="73">
        <v>1500</v>
      </c>
      <c r="D15" s="73">
        <v>1510</v>
      </c>
      <c r="E15" s="73">
        <v>1515</v>
      </c>
      <c r="F15" s="73">
        <f>C15+D15+E15</f>
        <v>4525</v>
      </c>
      <c r="G15" s="109" t="s">
        <v>59</v>
      </c>
      <c r="H15" s="11" t="s">
        <v>64</v>
      </c>
    </row>
    <row r="16" spans="1:9" ht="16">
      <c r="A16" s="40"/>
      <c r="B16" s="76" t="str">
        <f>"Total "&amp;A13&amp;":"</f>
        <v>Total Operating costs:</v>
      </c>
      <c r="C16" s="77">
        <f>SUM(C13:C15)</f>
        <v>8524</v>
      </c>
      <c r="D16" s="77">
        <f>SUM(D13:D15)</f>
        <v>12010</v>
      </c>
      <c r="E16" s="77">
        <f>SUM(E13:E15)</f>
        <v>12215</v>
      </c>
      <c r="F16" s="77">
        <f>C16+D16+E16</f>
        <v>32749</v>
      </c>
      <c r="G16" s="71"/>
      <c r="H16" t="s">
        <v>65</v>
      </c>
    </row>
    <row r="17" spans="1:9">
      <c r="B17" s="11"/>
      <c r="C17" s="5"/>
      <c r="D17" s="5"/>
      <c r="E17" s="5"/>
      <c r="F17" s="5"/>
      <c r="G17" s="5"/>
      <c r="H17" s="11"/>
    </row>
    <row r="18" spans="1:9" ht="16.5" customHeight="1">
      <c r="A18" s="94" t="s">
        <v>66</v>
      </c>
      <c r="B18" s="17" t="s">
        <v>67</v>
      </c>
      <c r="C18" s="18">
        <f>2*33*52</f>
        <v>3432</v>
      </c>
      <c r="D18" s="18">
        <v>3534.96</v>
      </c>
      <c r="E18" s="18">
        <v>3641.0088000000001</v>
      </c>
      <c r="F18" s="18">
        <f>C18+D18+E18</f>
        <v>10607.968800000001</v>
      </c>
      <c r="G18" s="109" t="s">
        <v>59</v>
      </c>
      <c r="H18" s="113" t="s">
        <v>68</v>
      </c>
      <c r="I18" s="62" t="s">
        <v>119</v>
      </c>
    </row>
    <row r="19" spans="1:9" ht="54" customHeight="1">
      <c r="A19" s="16"/>
      <c r="B19" s="17" t="s">
        <v>69</v>
      </c>
      <c r="C19" s="18">
        <v>1000</v>
      </c>
      <c r="D19" s="18">
        <v>1010</v>
      </c>
      <c r="E19" s="18">
        <v>1015</v>
      </c>
      <c r="F19" s="18">
        <f>C19+D19+E19</f>
        <v>3025</v>
      </c>
      <c r="G19" s="5"/>
      <c r="H19" s="62" t="s">
        <v>70</v>
      </c>
    </row>
    <row r="20" spans="1:9" ht="16">
      <c r="A20" s="16"/>
      <c r="B20" s="17" t="s">
        <v>71</v>
      </c>
      <c r="C20" s="18">
        <v>1000</v>
      </c>
      <c r="D20" s="18">
        <v>1010</v>
      </c>
      <c r="E20" s="18">
        <v>1015</v>
      </c>
      <c r="F20" s="18">
        <f>C20+D20+E20</f>
        <v>3025</v>
      </c>
      <c r="G20" s="5"/>
      <c r="H20" s="117" t="s">
        <v>120</v>
      </c>
    </row>
    <row r="21" spans="1:9" ht="29.25" customHeight="1">
      <c r="A21" s="16"/>
      <c r="B21" s="17" t="s">
        <v>73</v>
      </c>
      <c r="C21" s="18">
        <v>1000</v>
      </c>
      <c r="D21" s="18">
        <v>1010</v>
      </c>
      <c r="E21" s="18">
        <v>1015</v>
      </c>
      <c r="F21" s="18">
        <f>C21+D21+E21</f>
        <v>3025</v>
      </c>
      <c r="G21" s="5"/>
    </row>
    <row r="22" spans="1:9" ht="16">
      <c r="A22" s="16"/>
      <c r="B22" s="17" t="s">
        <v>121</v>
      </c>
      <c r="C22" s="18"/>
      <c r="D22" s="18">
        <v>1500</v>
      </c>
      <c r="E22" s="18"/>
      <c r="F22" s="18">
        <f>C22+D22+E22</f>
        <v>1500</v>
      </c>
      <c r="G22" s="5"/>
    </row>
    <row r="23" spans="1:9" ht="16">
      <c r="A23" s="16"/>
      <c r="B23" s="19" t="str">
        <f>"Total "&amp;A18&amp;":"</f>
        <v>Total Programme costs:</v>
      </c>
      <c r="C23" s="20">
        <f>SUM(C18:C22)</f>
        <v>6432</v>
      </c>
      <c r="D23" s="20">
        <f t="shared" ref="D23:F23" si="1">SUM(D18:D22)</f>
        <v>8064.96</v>
      </c>
      <c r="E23" s="20">
        <f t="shared" si="1"/>
        <v>6686.0087999999996</v>
      </c>
      <c r="F23" s="20">
        <f t="shared" si="1"/>
        <v>21182.968800000002</v>
      </c>
      <c r="G23" s="71"/>
      <c r="H23" s="11"/>
    </row>
    <row r="24" spans="1:9">
      <c r="B24" s="11"/>
      <c r="C24" s="5"/>
      <c r="D24" s="5"/>
      <c r="E24" s="5"/>
      <c r="F24" s="5"/>
      <c r="G24" s="5"/>
      <c r="H24" s="11"/>
    </row>
    <row r="25" spans="1:9" ht="17.25" customHeight="1">
      <c r="A25" s="78" t="s">
        <v>74</v>
      </c>
      <c r="B25" s="39" t="s">
        <v>75</v>
      </c>
      <c r="C25" s="73">
        <v>2000</v>
      </c>
      <c r="D25" s="73">
        <v>2060</v>
      </c>
      <c r="E25" s="73">
        <v>2121.8000000000002</v>
      </c>
      <c r="F25" s="73">
        <f>C25+D25+E25</f>
        <v>6181.8</v>
      </c>
      <c r="G25" s="5"/>
      <c r="H25" s="114" t="s">
        <v>76</v>
      </c>
      <c r="I25" s="62" t="s">
        <v>122</v>
      </c>
    </row>
    <row r="26" spans="1:9" ht="15" customHeight="1">
      <c r="A26" s="40"/>
      <c r="B26" s="39" t="s">
        <v>77</v>
      </c>
      <c r="C26" s="73">
        <v>1000</v>
      </c>
      <c r="D26" s="73"/>
      <c r="E26" s="73"/>
      <c r="F26" s="73">
        <f>C26+D26+E26</f>
        <v>1000</v>
      </c>
      <c r="G26" s="5"/>
      <c r="H26" s="145" t="s">
        <v>123</v>
      </c>
    </row>
    <row r="27" spans="1:9">
      <c r="A27" s="40"/>
      <c r="B27" s="39"/>
      <c r="C27" s="73" t="s">
        <v>124</v>
      </c>
      <c r="D27" s="73"/>
      <c r="E27" s="73"/>
      <c r="F27" s="73"/>
      <c r="G27" s="5"/>
      <c r="H27" s="145"/>
    </row>
    <row r="28" spans="1:9" ht="16">
      <c r="A28" s="40"/>
      <c r="B28" s="76" t="str">
        <f>"Total "&amp;A25&amp;":"</f>
        <v>Total Project costs:</v>
      </c>
      <c r="C28" s="77">
        <f>SUM(C25:C27)</f>
        <v>3000</v>
      </c>
      <c r="D28" s="77">
        <f>SUM(D25:D27)</f>
        <v>2060</v>
      </c>
      <c r="E28" s="77">
        <f>SUM(E25:E27)</f>
        <v>2121.8000000000002</v>
      </c>
      <c r="F28" s="77">
        <f>SUM(F25:F27)</f>
        <v>7181.8</v>
      </c>
      <c r="G28" s="71"/>
      <c r="H28" s="145"/>
    </row>
    <row r="29" spans="1:9">
      <c r="B29" s="11"/>
      <c r="C29" s="5"/>
      <c r="D29" s="5"/>
      <c r="E29" s="5"/>
      <c r="F29" s="5">
        <f t="shared" ref="F29:F40" si="2">C29+D29+E29</f>
        <v>0</v>
      </c>
      <c r="G29" s="5"/>
      <c r="H29" s="11"/>
    </row>
    <row r="30" spans="1:9" ht="16">
      <c r="A30" s="78" t="s">
        <v>80</v>
      </c>
      <c r="B30" s="39" t="s">
        <v>125</v>
      </c>
      <c r="C30" s="73">
        <v>3000</v>
      </c>
      <c r="D30" s="73"/>
      <c r="E30" s="73"/>
      <c r="F30" s="73">
        <f t="shared" si="2"/>
        <v>3000</v>
      </c>
      <c r="G30" s="5"/>
      <c r="H30" s="38" t="s">
        <v>126</v>
      </c>
    </row>
    <row r="31" spans="1:9" ht="65.25" customHeight="1">
      <c r="A31" s="40"/>
      <c r="B31" s="63" t="s">
        <v>127</v>
      </c>
      <c r="C31" s="75">
        <v>1000</v>
      </c>
      <c r="D31" s="75"/>
      <c r="E31" s="75"/>
      <c r="F31" s="73">
        <f t="shared" si="2"/>
        <v>1000</v>
      </c>
      <c r="G31" s="5"/>
      <c r="H31" s="145" t="s">
        <v>128</v>
      </c>
      <c r="I31" s="62" t="s">
        <v>129</v>
      </c>
    </row>
    <row r="32" spans="1:9" ht="40.5" customHeight="1">
      <c r="A32" s="40"/>
      <c r="B32" s="76" t="str">
        <f>"Total "&amp;A30&amp;":"</f>
        <v>Total Equipment:</v>
      </c>
      <c r="C32" s="77">
        <f>SUM(C30:C31)</f>
        <v>4000</v>
      </c>
      <c r="D32" s="77">
        <f>SUM(D30:D31)</f>
        <v>0</v>
      </c>
      <c r="E32" s="77">
        <f>SUM(E30:E31)</f>
        <v>0</v>
      </c>
      <c r="F32" s="77">
        <f t="shared" si="2"/>
        <v>4000</v>
      </c>
      <c r="G32" s="71"/>
      <c r="H32" s="145"/>
    </row>
    <row r="33" spans="1:8">
      <c r="B33" s="11"/>
      <c r="C33" s="5"/>
      <c r="D33" s="5"/>
      <c r="E33" s="5"/>
      <c r="F33" s="5">
        <f t="shared" si="2"/>
        <v>0</v>
      </c>
      <c r="G33" s="5"/>
      <c r="H33" s="11"/>
    </row>
    <row r="34" spans="1:8" ht="16">
      <c r="A34" s="78" t="s">
        <v>86</v>
      </c>
      <c r="B34" s="39" t="s">
        <v>87</v>
      </c>
      <c r="C34" s="73">
        <v>1000</v>
      </c>
      <c r="D34" s="73">
        <v>1000</v>
      </c>
      <c r="E34" s="73">
        <v>1000</v>
      </c>
      <c r="F34" s="73">
        <f t="shared" si="2"/>
        <v>3000</v>
      </c>
      <c r="G34" s="5"/>
      <c r="H34" s="116" t="s">
        <v>88</v>
      </c>
    </row>
    <row r="35" spans="1:8" ht="32">
      <c r="A35" s="40"/>
      <c r="B35" s="39"/>
      <c r="C35" s="73"/>
      <c r="D35" s="73"/>
      <c r="E35" s="73"/>
      <c r="F35" s="73">
        <f t="shared" si="2"/>
        <v>0</v>
      </c>
      <c r="G35" s="5"/>
      <c r="H35" s="11" t="s">
        <v>130</v>
      </c>
    </row>
    <row r="36" spans="1:8" ht="16">
      <c r="A36" s="40"/>
      <c r="B36" s="76" t="str">
        <f>"Total "&amp;A34&amp;":"</f>
        <v>Total Capacity and capability building:</v>
      </c>
      <c r="C36" s="77">
        <f>SUM(C34:C35)</f>
        <v>1000</v>
      </c>
      <c r="D36" s="77">
        <f>SUM(D34:D35)</f>
        <v>1000</v>
      </c>
      <c r="E36" s="77">
        <f>SUM(E34:E35)</f>
        <v>1000</v>
      </c>
      <c r="F36" s="77">
        <f t="shared" si="2"/>
        <v>3000</v>
      </c>
      <c r="G36" s="71"/>
      <c r="H36" s="11"/>
    </row>
    <row r="37" spans="1:8">
      <c r="B37" s="11"/>
      <c r="C37" s="5"/>
      <c r="D37" s="5"/>
      <c r="E37" s="5"/>
      <c r="F37" s="5">
        <f t="shared" si="2"/>
        <v>0</v>
      </c>
      <c r="G37" s="5"/>
      <c r="H37" s="11"/>
    </row>
    <row r="38" spans="1:8" ht="17" thickBot="1">
      <c r="B38" s="12" t="s">
        <v>90</v>
      </c>
      <c r="C38" s="7">
        <f>C16+C23+C28+C32+C36</f>
        <v>22956</v>
      </c>
      <c r="D38" s="7">
        <f>D16+D23+D28+D32+D36</f>
        <v>23134.959999999999</v>
      </c>
      <c r="E38" s="7">
        <f>E16+E23+E28+E32+E36</f>
        <v>22022.808799999999</v>
      </c>
      <c r="F38" s="7">
        <f t="shared" si="2"/>
        <v>68113.768799999991</v>
      </c>
      <c r="G38" s="5"/>
      <c r="H38" s="11"/>
    </row>
    <row r="39" spans="1:8" ht="16" thickTop="1">
      <c r="B39" s="11"/>
      <c r="C39" s="5"/>
      <c r="D39" s="5"/>
      <c r="E39" s="5"/>
      <c r="F39" s="5">
        <f t="shared" si="2"/>
        <v>0</v>
      </c>
      <c r="G39" s="5"/>
      <c r="H39" s="11"/>
    </row>
    <row r="40" spans="1:8" ht="16">
      <c r="B40" s="13" t="s">
        <v>91</v>
      </c>
      <c r="C40" s="14">
        <f>C10-C38</f>
        <v>44</v>
      </c>
      <c r="D40" s="14">
        <f>D10-D38</f>
        <v>-1474.9599999999991</v>
      </c>
      <c r="E40" s="14">
        <f>E10-E38</f>
        <v>-51.00879999999961</v>
      </c>
      <c r="F40" s="14">
        <f t="shared" si="2"/>
        <v>-1481.9687999999987</v>
      </c>
      <c r="G40" s="54"/>
      <c r="H40" s="116" t="s">
        <v>92</v>
      </c>
    </row>
    <row r="41" spans="1:8">
      <c r="B41" s="11"/>
      <c r="C41" s="5"/>
      <c r="D41" s="5"/>
      <c r="E41" s="5"/>
      <c r="F41" s="5"/>
      <c r="G41" s="5"/>
      <c r="H41" s="11"/>
    </row>
    <row r="42" spans="1:8" ht="16">
      <c r="A42" s="3" t="s">
        <v>93</v>
      </c>
      <c r="B42" s="10" t="s">
        <v>37</v>
      </c>
      <c r="C42" s="6" t="s">
        <v>94</v>
      </c>
      <c r="D42" s="6"/>
      <c r="E42" s="6"/>
      <c r="F42" s="70"/>
      <c r="G42" s="70"/>
      <c r="H42" s="11"/>
    </row>
    <row r="43" spans="1:8" ht="32">
      <c r="A43" t="s">
        <v>95</v>
      </c>
      <c r="B43" s="11" t="s">
        <v>96</v>
      </c>
      <c r="C43" s="5">
        <f>2*25*52</f>
        <v>2600</v>
      </c>
      <c r="D43" s="5">
        <f>2*25*52</f>
        <v>2600</v>
      </c>
      <c r="E43" s="5">
        <f>2*25*52</f>
        <v>2600</v>
      </c>
      <c r="F43" s="5"/>
      <c r="G43" s="5"/>
      <c r="H43" s="11"/>
    </row>
    <row r="44" spans="1:8" ht="16">
      <c r="A44" t="s">
        <v>97</v>
      </c>
      <c r="B44" s="11" t="s">
        <v>98</v>
      </c>
      <c r="C44" s="5">
        <v>1000</v>
      </c>
      <c r="D44" s="5">
        <v>1000</v>
      </c>
      <c r="E44" s="5">
        <v>1000</v>
      </c>
      <c r="F44" s="5"/>
      <c r="G44" s="5"/>
      <c r="H44" s="11"/>
    </row>
    <row r="45" spans="1:8">
      <c r="B45" s="11"/>
      <c r="C45" s="5"/>
      <c r="D45" s="5"/>
      <c r="E45" s="5"/>
      <c r="F45" s="5"/>
      <c r="G45" s="5"/>
      <c r="H45" s="11"/>
    </row>
    <row r="46" spans="1:8" ht="17" thickBot="1">
      <c r="B46" s="12" t="s">
        <v>99</v>
      </c>
      <c r="C46" s="7">
        <f>SUM(C43:C45)</f>
        <v>3600</v>
      </c>
      <c r="D46" s="7">
        <f>SUM(D43:D45)</f>
        <v>3600</v>
      </c>
      <c r="E46" s="5"/>
      <c r="F46" s="5"/>
      <c r="G46" s="5"/>
      <c r="H46" s="11"/>
    </row>
    <row r="47" spans="1:8" ht="16" thickTop="1">
      <c r="B47" s="11"/>
      <c r="C47" s="5"/>
      <c r="D47" s="5"/>
      <c r="E47" s="5"/>
      <c r="F47" s="5"/>
      <c r="G47" s="5"/>
      <c r="H47" s="11"/>
    </row>
    <row r="48" spans="1:8" ht="16">
      <c r="A48" s="4" t="s">
        <v>100</v>
      </c>
      <c r="B48" s="10" t="s">
        <v>37</v>
      </c>
      <c r="C48" s="5"/>
      <c r="D48" s="5"/>
      <c r="E48" s="5"/>
      <c r="F48" s="5"/>
      <c r="G48" s="5"/>
      <c r="H48" s="118" t="s">
        <v>131</v>
      </c>
    </row>
    <row r="49" spans="1:8" ht="32">
      <c r="A49" s="15">
        <v>1</v>
      </c>
      <c r="B49" s="11" t="s">
        <v>132</v>
      </c>
      <c r="C49" s="5"/>
      <c r="D49" s="5"/>
      <c r="E49" s="5"/>
      <c r="F49" s="5"/>
      <c r="G49" s="5"/>
      <c r="H49" s="11"/>
    </row>
    <row r="50" spans="1:8" ht="16">
      <c r="A50" s="15">
        <v>2</v>
      </c>
      <c r="B50" s="11" t="s">
        <v>133</v>
      </c>
      <c r="C50" s="5"/>
      <c r="D50" s="5"/>
      <c r="E50" s="5"/>
      <c r="F50" s="5"/>
      <c r="G50" s="5"/>
    </row>
    <row r="51" spans="1:8">
      <c r="A51" s="15"/>
      <c r="B51" s="11"/>
      <c r="C51" s="5"/>
      <c r="D51" s="5"/>
      <c r="E51" s="5"/>
      <c r="F51" s="5"/>
      <c r="G51" s="5"/>
    </row>
    <row r="52" spans="1:8">
      <c r="A52" s="15"/>
      <c r="B52" s="11"/>
      <c r="C52" s="5"/>
      <c r="D52" s="5"/>
      <c r="E52" s="5"/>
      <c r="F52" s="5"/>
      <c r="G52" s="5"/>
    </row>
    <row r="53" spans="1:8">
      <c r="A53" s="15"/>
      <c r="B53" s="11"/>
      <c r="C53" s="5"/>
      <c r="D53" s="5"/>
      <c r="E53" s="5"/>
      <c r="F53" s="5"/>
      <c r="G53" s="5"/>
    </row>
    <row r="54" spans="1:8">
      <c r="A54" s="15"/>
      <c r="B54" s="11"/>
      <c r="C54" s="5"/>
      <c r="D54" s="5"/>
      <c r="E54" s="5"/>
      <c r="F54" s="5"/>
      <c r="G54" s="5"/>
    </row>
    <row r="55" spans="1:8">
      <c r="A55" s="1"/>
      <c r="B55" s="11"/>
      <c r="C55" s="5"/>
      <c r="D55" s="5"/>
      <c r="E55" s="5"/>
      <c r="F55" s="5"/>
      <c r="G55" s="5"/>
    </row>
    <row r="56" spans="1:8">
      <c r="A56" s="1"/>
      <c r="B56" s="11"/>
      <c r="C56" s="5"/>
      <c r="D56" s="5"/>
      <c r="E56" s="5"/>
      <c r="F56" s="5"/>
      <c r="G56" s="5"/>
    </row>
  </sheetData>
  <protectedRanges>
    <protectedRange sqref="B1:B2 H15 H25 H31:H32 H27 A49:H56 A30:E32 A34:E36 H9 A13:E16 A25:E27 H6:H7 H18:H20 A5:F5 A18:E22 A43:H45 H34:H36 A6:E9 F16:G17 F19:G22 F18 F6:F15 F24:G27 A23:H23 F29:G40 A28:G28" name="Range1_1"/>
  </protectedRanges>
  <mergeCells count="3">
    <mergeCell ref="G3:G4"/>
    <mergeCell ref="H26:H28"/>
    <mergeCell ref="H31:H32"/>
  </mergeCells>
  <hyperlinks>
    <hyperlink ref="C2" location="Home" display=" &lt; Click to go home " xr:uid="{8B4EC308-86EB-4E49-A923-C18B74054E99}"/>
  </hyperlinks>
  <pageMargins left="0.7" right="0.7" top="0.75" bottom="0.75" header="0.3" footer="0.3"/>
  <pageSetup paperSize="9" orientation="portrait" horizontalDpi="0" verticalDpi="0"/>
  <extLst>
    <ext xmlns:x14="http://schemas.microsoft.com/office/spreadsheetml/2009/9/main" uri="{CCE6A557-97BC-4b89-ADB6-D9C93CAAB3DF}">
      <x14:dataValidations xmlns:xm="http://schemas.microsoft.com/office/excel/2006/main" count="1">
        <x14:dataValidation type="list" allowBlank="1" showInputMessage="1" showErrorMessage="1" xr:uid="{54717FA2-A115-4F12-8AA5-86526B00A95C}">
          <x14:formula1>
            <xm:f>Lists!$A$2:$A$10</xm:f>
          </x14:formula1>
          <xm:sqref>A30 A18 A13 A25 A34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947CA-1E30-4A42-9C32-80D7BC3A552D}">
  <sheetPr>
    <tabColor theme="9" tint="0.79998168889431442"/>
  </sheetPr>
  <dimension ref="A1:E39"/>
  <sheetViews>
    <sheetView workbookViewId="0">
      <selection activeCell="E9" sqref="E9"/>
    </sheetView>
  </sheetViews>
  <sheetFormatPr baseColWidth="10" defaultColWidth="8.83203125" defaultRowHeight="15"/>
  <cols>
    <col min="1" max="1" width="31.5" customWidth="1"/>
    <col min="2" max="2" width="56.5" customWidth="1"/>
    <col min="3" max="3" width="20.5" customWidth="1"/>
    <col min="4" max="4" width="8.83203125" customWidth="1"/>
    <col min="5" max="5" width="74.33203125" customWidth="1"/>
  </cols>
  <sheetData>
    <row r="1" spans="1:5" ht="22">
      <c r="B1" s="84" t="str">
        <f>Guide!C10</f>
        <v>Your Org Name Here!</v>
      </c>
      <c r="C1" s="5"/>
      <c r="E1" s="38" t="s">
        <v>31</v>
      </c>
    </row>
    <row r="2" spans="1:5" ht="49">
      <c r="A2" s="65" t="s">
        <v>134</v>
      </c>
      <c r="B2" s="67">
        <f>Guide!C12</f>
        <v>46142</v>
      </c>
      <c r="C2" s="110" t="s">
        <v>33</v>
      </c>
      <c r="E2" s="11" t="s">
        <v>135</v>
      </c>
    </row>
    <row r="3" spans="1:5" ht="30.5" customHeight="1">
      <c r="A3" s="146" t="str">
        <f ca="1">IF(EDATE(TODAY(),5) &gt; B2, "Warning: Your event is in less than 5 months, please call us on 0800 272 878 to discuss.", "")</f>
        <v/>
      </c>
      <c r="B3" s="146"/>
      <c r="C3" s="146"/>
      <c r="E3" s="11" t="s">
        <v>136</v>
      </c>
    </row>
    <row r="4" spans="1:5" ht="29" customHeight="1">
      <c r="A4" s="125"/>
      <c r="B4" s="9"/>
      <c r="C4" s="123" t="s">
        <v>137</v>
      </c>
      <c r="D4" s="143" t="s">
        <v>35</v>
      </c>
    </row>
    <row r="5" spans="1:5" ht="16">
      <c r="A5" s="126" t="s">
        <v>36</v>
      </c>
      <c r="B5" s="122" t="s">
        <v>37</v>
      </c>
      <c r="C5" s="126" t="s">
        <v>138</v>
      </c>
      <c r="D5" s="143"/>
      <c r="E5" s="38" t="s">
        <v>39</v>
      </c>
    </row>
    <row r="6" spans="1:5" ht="16">
      <c r="A6" s="85" t="s">
        <v>40</v>
      </c>
      <c r="B6" s="86" t="s">
        <v>139</v>
      </c>
      <c r="C6" s="87">
        <v>11500</v>
      </c>
      <c r="D6" s="108"/>
      <c r="E6" t="s">
        <v>140</v>
      </c>
    </row>
    <row r="7" spans="1:5" ht="16">
      <c r="A7" s="85" t="s">
        <v>141</v>
      </c>
      <c r="B7" s="86" t="s">
        <v>142</v>
      </c>
      <c r="C7" s="87">
        <v>4000</v>
      </c>
      <c r="D7" s="108"/>
      <c r="E7" s="11" t="s">
        <v>45</v>
      </c>
    </row>
    <row r="8" spans="1:5" ht="16">
      <c r="A8" s="85" t="s">
        <v>143</v>
      </c>
      <c r="B8" s="86" t="s">
        <v>144</v>
      </c>
      <c r="C8" s="87">
        <v>2000</v>
      </c>
      <c r="D8" s="108"/>
      <c r="E8" s="11" t="s">
        <v>145</v>
      </c>
    </row>
    <row r="9" spans="1:5" ht="16">
      <c r="A9" s="85" t="s">
        <v>49</v>
      </c>
      <c r="B9" s="86" t="s">
        <v>146</v>
      </c>
      <c r="C9" s="87">
        <v>3000</v>
      </c>
      <c r="D9" s="108"/>
      <c r="E9" s="11" t="s">
        <v>51</v>
      </c>
    </row>
    <row r="10" spans="1:5" ht="16">
      <c r="A10" s="85" t="s">
        <v>52</v>
      </c>
      <c r="B10" s="86" t="s">
        <v>147</v>
      </c>
      <c r="C10" s="87">
        <v>4000</v>
      </c>
      <c r="D10" s="108"/>
    </row>
    <row r="11" spans="1:5" ht="16">
      <c r="A11" s="85" t="s">
        <v>137</v>
      </c>
      <c r="B11" s="86" t="s">
        <v>137</v>
      </c>
      <c r="C11" s="85" t="s">
        <v>137</v>
      </c>
      <c r="D11" s="108"/>
    </row>
    <row r="12" spans="1:5" ht="17" thickBot="1">
      <c r="A12" s="85" t="s">
        <v>137</v>
      </c>
      <c r="B12" s="90" t="s">
        <v>54</v>
      </c>
      <c r="C12" s="91">
        <f>SUM(C6:C11)</f>
        <v>24500</v>
      </c>
      <c r="D12" s="108"/>
    </row>
    <row r="13" spans="1:5" ht="17" thickTop="1">
      <c r="A13" s="85" t="s">
        <v>137</v>
      </c>
      <c r="B13" s="86" t="s">
        <v>137</v>
      </c>
      <c r="C13" s="85" t="s">
        <v>137</v>
      </c>
      <c r="D13" s="108"/>
    </row>
    <row r="14" spans="1:5" ht="16">
      <c r="A14" s="126" t="s">
        <v>55</v>
      </c>
      <c r="B14" s="122" t="s">
        <v>37</v>
      </c>
      <c r="C14" s="126" t="s">
        <v>138</v>
      </c>
      <c r="D14" s="108"/>
      <c r="E14" s="114" t="s">
        <v>148</v>
      </c>
    </row>
    <row r="15" spans="1:5" ht="16.5" customHeight="1">
      <c r="A15" s="127" t="s">
        <v>74</v>
      </c>
      <c r="B15" s="128" t="s">
        <v>149</v>
      </c>
      <c r="C15" s="129">
        <v>5000</v>
      </c>
      <c r="D15" s="109" t="s">
        <v>59</v>
      </c>
      <c r="E15" s="147" t="s">
        <v>150</v>
      </c>
    </row>
    <row r="16" spans="1:5" ht="16">
      <c r="A16" s="130" t="s">
        <v>137</v>
      </c>
      <c r="B16" s="128" t="s">
        <v>151</v>
      </c>
      <c r="C16" s="129">
        <v>4000</v>
      </c>
      <c r="E16" s="147"/>
    </row>
    <row r="17" spans="1:5" ht="16">
      <c r="A17" s="130" t="s">
        <v>137</v>
      </c>
      <c r="B17" s="128" t="s">
        <v>152</v>
      </c>
      <c r="C17" s="129">
        <v>2500</v>
      </c>
      <c r="D17" s="108"/>
      <c r="E17" s="147"/>
    </row>
    <row r="18" spans="1:5" ht="16">
      <c r="A18" s="130" t="s">
        <v>137</v>
      </c>
      <c r="B18" s="128" t="s">
        <v>153</v>
      </c>
      <c r="C18" s="129">
        <v>2500</v>
      </c>
      <c r="D18" s="109" t="s">
        <v>59</v>
      </c>
      <c r="E18" s="147"/>
    </row>
    <row r="19" spans="1:5" ht="16">
      <c r="A19" s="130"/>
      <c r="B19" s="128" t="s">
        <v>154</v>
      </c>
      <c r="C19" s="129">
        <v>2000</v>
      </c>
      <c r="D19" s="109"/>
    </row>
    <row r="20" spans="1:5" ht="16">
      <c r="A20" s="130" t="s">
        <v>137</v>
      </c>
      <c r="B20" s="128" t="s">
        <v>155</v>
      </c>
      <c r="C20" s="129">
        <v>1500</v>
      </c>
      <c r="D20" s="108"/>
    </row>
    <row r="21" spans="1:5" ht="15.5" customHeight="1">
      <c r="A21" s="130" t="s">
        <v>137</v>
      </c>
      <c r="B21" s="92" t="s">
        <v>156</v>
      </c>
      <c r="C21" s="93">
        <v>15500</v>
      </c>
      <c r="D21" s="108"/>
      <c r="E21" s="124"/>
    </row>
    <row r="22" spans="1:5">
      <c r="A22" s="123"/>
      <c r="B22" s="88"/>
      <c r="C22" s="89"/>
      <c r="D22" s="108"/>
      <c r="E22" s="38" t="s">
        <v>157</v>
      </c>
    </row>
    <row r="23" spans="1:5" ht="18" customHeight="1">
      <c r="A23" s="127" t="s">
        <v>80</v>
      </c>
      <c r="B23" s="128" t="s">
        <v>158</v>
      </c>
      <c r="C23" s="129">
        <v>4000</v>
      </c>
      <c r="D23" s="109" t="s">
        <v>59</v>
      </c>
      <c r="E23" s="147" t="s">
        <v>159</v>
      </c>
    </row>
    <row r="24" spans="1:5" ht="15" customHeight="1">
      <c r="A24" s="130" t="s">
        <v>137</v>
      </c>
      <c r="B24" s="128" t="s">
        <v>160</v>
      </c>
      <c r="C24" s="129">
        <v>1500</v>
      </c>
      <c r="D24" s="108"/>
      <c r="E24" s="147"/>
    </row>
    <row r="25" spans="1:5" ht="16">
      <c r="A25" s="130" t="s">
        <v>137</v>
      </c>
      <c r="B25" s="128" t="s">
        <v>161</v>
      </c>
      <c r="C25" s="129">
        <v>2500</v>
      </c>
      <c r="D25" s="108"/>
      <c r="E25" s="147"/>
    </row>
    <row r="26" spans="1:5" ht="27.5" customHeight="1">
      <c r="A26" s="130" t="s">
        <v>137</v>
      </c>
      <c r="B26" s="92" t="s">
        <v>162</v>
      </c>
      <c r="C26" s="93">
        <v>8000</v>
      </c>
      <c r="D26" s="108"/>
      <c r="E26" s="147"/>
    </row>
    <row r="27" spans="1:5">
      <c r="A27" s="123"/>
      <c r="B27" s="88"/>
      <c r="C27" s="89"/>
      <c r="E27" s="124"/>
    </row>
    <row r="28" spans="1:5" ht="17" thickBot="1">
      <c r="A28" s="123" t="s">
        <v>137</v>
      </c>
      <c r="B28" s="131" t="s">
        <v>90</v>
      </c>
      <c r="C28" s="132">
        <f>C21+C26</f>
        <v>23500</v>
      </c>
      <c r="E28" s="124"/>
    </row>
    <row r="29" spans="1:5" ht="17" thickTop="1">
      <c r="A29" s="123" t="s">
        <v>137</v>
      </c>
      <c r="B29" s="117" t="s">
        <v>137</v>
      </c>
      <c r="C29" s="123" t="s">
        <v>137</v>
      </c>
      <c r="E29" s="124"/>
    </row>
    <row r="30" spans="1:5" ht="16">
      <c r="A30" s="123" t="s">
        <v>137</v>
      </c>
      <c r="B30" s="122" t="s">
        <v>91</v>
      </c>
      <c r="C30" s="133">
        <f>C12-C28</f>
        <v>1000</v>
      </c>
      <c r="E30" s="116" t="s">
        <v>92</v>
      </c>
    </row>
    <row r="31" spans="1:5" ht="16">
      <c r="A31" s="123" t="s">
        <v>137</v>
      </c>
      <c r="B31" s="117" t="s">
        <v>137</v>
      </c>
      <c r="C31" s="123" t="s">
        <v>137</v>
      </c>
    </row>
    <row r="32" spans="1:5" ht="16">
      <c r="A32" s="126" t="s">
        <v>93</v>
      </c>
      <c r="B32" s="122" t="s">
        <v>37</v>
      </c>
      <c r="C32" s="126" t="s">
        <v>163</v>
      </c>
    </row>
    <row r="33" spans="1:5" ht="16">
      <c r="A33" s="123" t="s">
        <v>164</v>
      </c>
      <c r="B33" s="117" t="s">
        <v>165</v>
      </c>
      <c r="C33" s="134">
        <v>2600</v>
      </c>
    </row>
    <row r="34" spans="1:5" ht="16">
      <c r="A34" s="123" t="s">
        <v>137</v>
      </c>
      <c r="B34" s="117" t="s">
        <v>137</v>
      </c>
      <c r="C34" s="123" t="s">
        <v>137</v>
      </c>
    </row>
    <row r="35" spans="1:5" ht="17" thickBot="1">
      <c r="A35" s="123" t="s">
        <v>137</v>
      </c>
      <c r="B35" s="131" t="s">
        <v>99</v>
      </c>
      <c r="C35" s="132">
        <v>2600</v>
      </c>
    </row>
    <row r="36" spans="1:5" ht="17" thickTop="1">
      <c r="A36" s="123" t="s">
        <v>137</v>
      </c>
      <c r="B36" s="117" t="s">
        <v>137</v>
      </c>
      <c r="C36" s="123" t="s">
        <v>137</v>
      </c>
    </row>
    <row r="37" spans="1:5" ht="16">
      <c r="A37" s="126" t="s">
        <v>100</v>
      </c>
      <c r="B37" s="122" t="s">
        <v>37</v>
      </c>
      <c r="C37" s="123" t="s">
        <v>137</v>
      </c>
      <c r="E37" s="118" t="s">
        <v>131</v>
      </c>
    </row>
    <row r="38" spans="1:5" ht="16">
      <c r="A38" s="123">
        <v>1</v>
      </c>
      <c r="B38" s="117" t="s">
        <v>166</v>
      </c>
      <c r="C38" s="123" t="s">
        <v>137</v>
      </c>
    </row>
    <row r="39" spans="1:5" ht="16">
      <c r="A39" s="123">
        <v>2</v>
      </c>
      <c r="B39" s="117" t="s">
        <v>167</v>
      </c>
      <c r="C39" s="123" t="s">
        <v>137</v>
      </c>
    </row>
  </sheetData>
  <protectedRanges>
    <protectedRange sqref="E7:E9" name="Range1_2"/>
  </protectedRanges>
  <mergeCells count="4">
    <mergeCell ref="A3:C3"/>
    <mergeCell ref="D4:D5"/>
    <mergeCell ref="E15:E18"/>
    <mergeCell ref="E23:E26"/>
  </mergeCells>
  <conditionalFormatting sqref="A3">
    <cfRule type="notContainsBlanks" dxfId="0" priority="1">
      <formula>LEN(TRIM(A3))&gt;0</formula>
    </cfRule>
  </conditionalFormatting>
  <hyperlinks>
    <hyperlink ref="C2" location="Home" display=" &lt; Click to go home " xr:uid="{149AFFE4-AD54-48A2-AB10-960112A089FB}"/>
  </hyperlinks>
  <pageMargins left="0.7" right="0.7" top="0.75" bottom="0.75" header="0.3" footer="0.3"/>
  <pageSetup paperSize="9"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D7225-581A-4D73-9D77-621E1378A57D}">
  <sheetPr>
    <tabColor theme="0" tint="-4.9989318521683403E-2"/>
  </sheetPr>
  <dimension ref="A1:H32"/>
  <sheetViews>
    <sheetView workbookViewId="0">
      <selection activeCell="E24" sqref="E24"/>
    </sheetView>
  </sheetViews>
  <sheetFormatPr baseColWidth="10" defaultColWidth="8.83203125" defaultRowHeight="15"/>
  <cols>
    <col min="1" max="1" width="31.5" customWidth="1"/>
    <col min="2" max="2" width="56.5" customWidth="1"/>
    <col min="3" max="3" width="20.5" customWidth="1"/>
    <col min="4" max="4" width="8.5" customWidth="1"/>
    <col min="5" max="5" width="115" customWidth="1"/>
  </cols>
  <sheetData>
    <row r="1" spans="1:5" ht="20">
      <c r="B1" s="8" t="str">
        <f>Guide!C10</f>
        <v>Your Org Name Here!</v>
      </c>
      <c r="C1" s="5"/>
      <c r="E1" s="38" t="s">
        <v>31</v>
      </c>
    </row>
    <row r="2" spans="1:5" ht="32">
      <c r="A2" s="2" t="s">
        <v>32</v>
      </c>
      <c r="B2" s="9" t="str">
        <f>TEXT(EDATE(Guide!C12,0),"MMM YYYY") &amp; " to " &amp; TEXT(EDATE(Guide!C12,11),"MMM YYYY")</f>
        <v>Apr 2026 to Mar 2027</v>
      </c>
      <c r="C2" s="110" t="s">
        <v>33</v>
      </c>
      <c r="E2" s="11" t="s">
        <v>34</v>
      </c>
    </row>
    <row r="3" spans="1:5">
      <c r="B3" s="11"/>
      <c r="C3" s="5"/>
      <c r="D3" s="143" t="s">
        <v>35</v>
      </c>
      <c r="E3" s="11"/>
    </row>
    <row r="4" spans="1:5" ht="16">
      <c r="A4" s="3" t="s">
        <v>36</v>
      </c>
      <c r="B4" s="10" t="s">
        <v>37</v>
      </c>
      <c r="C4" s="6" t="s">
        <v>38</v>
      </c>
      <c r="D4" s="143"/>
      <c r="E4" s="38" t="s">
        <v>168</v>
      </c>
    </row>
    <row r="5" spans="1:5" ht="14.25" customHeight="1">
      <c r="A5" t="s">
        <v>40</v>
      </c>
      <c r="B5" s="11" t="s">
        <v>41</v>
      </c>
      <c r="C5" s="5">
        <v>8000</v>
      </c>
      <c r="D5" s="108"/>
      <c r="E5" s="148" t="s">
        <v>169</v>
      </c>
    </row>
    <row r="6" spans="1:5" ht="16">
      <c r="A6" t="s">
        <v>43</v>
      </c>
      <c r="B6" s="11" t="s">
        <v>44</v>
      </c>
      <c r="C6" s="5">
        <v>12000</v>
      </c>
      <c r="D6" s="108"/>
      <c r="E6" s="148"/>
    </row>
    <row r="7" spans="1:5" ht="16">
      <c r="A7" t="s">
        <v>52</v>
      </c>
      <c r="B7" s="11" t="s">
        <v>53</v>
      </c>
      <c r="C7" s="5">
        <v>1200</v>
      </c>
      <c r="D7" s="108"/>
      <c r="E7" s="148"/>
    </row>
    <row r="8" spans="1:5">
      <c r="B8" s="11"/>
      <c r="C8" s="5"/>
      <c r="D8" s="108"/>
      <c r="E8" s="11"/>
    </row>
    <row r="9" spans="1:5" ht="17" thickBot="1">
      <c r="B9" s="12" t="s">
        <v>54</v>
      </c>
      <c r="C9" s="7">
        <f>SUM(C5:C8)</f>
        <v>21200</v>
      </c>
      <c r="D9" s="108"/>
      <c r="E9" s="11"/>
    </row>
    <row r="10" spans="1:5" ht="16" thickTop="1">
      <c r="B10" s="11"/>
      <c r="C10" s="5"/>
      <c r="D10" s="108"/>
      <c r="E10" s="11"/>
    </row>
    <row r="11" spans="1:5" ht="16">
      <c r="A11" s="3" t="s">
        <v>55</v>
      </c>
      <c r="B11" s="10" t="s">
        <v>37</v>
      </c>
      <c r="C11" s="6" t="s">
        <v>38</v>
      </c>
      <c r="D11" s="108"/>
    </row>
    <row r="12" spans="1:5" ht="16">
      <c r="A12" s="59" t="s">
        <v>57</v>
      </c>
      <c r="B12" s="99" t="s">
        <v>170</v>
      </c>
      <c r="C12" s="100">
        <f>2*31*52</f>
        <v>3224</v>
      </c>
      <c r="D12" s="109" t="s">
        <v>59</v>
      </c>
      <c r="E12" s="38" t="s">
        <v>56</v>
      </c>
    </row>
    <row r="13" spans="1:5" ht="16">
      <c r="A13" s="59"/>
      <c r="B13" s="99" t="s">
        <v>171</v>
      </c>
      <c r="C13" s="100">
        <v>4680</v>
      </c>
      <c r="D13" s="108"/>
      <c r="E13" t="s">
        <v>60</v>
      </c>
    </row>
    <row r="14" spans="1:5" ht="16">
      <c r="A14" s="101"/>
      <c r="B14" s="102" t="s">
        <v>61</v>
      </c>
      <c r="C14" s="103">
        <v>10000</v>
      </c>
      <c r="D14" s="109" t="s">
        <v>59</v>
      </c>
      <c r="E14" s="62" t="s">
        <v>62</v>
      </c>
    </row>
    <row r="15" spans="1:5" ht="32">
      <c r="A15" s="59"/>
      <c r="B15" s="99" t="s">
        <v>172</v>
      </c>
      <c r="C15" s="100">
        <v>3500</v>
      </c>
      <c r="E15" s="11" t="s">
        <v>64</v>
      </c>
    </row>
    <row r="16" spans="1:5" ht="16">
      <c r="A16" s="59"/>
      <c r="B16" s="104" t="str">
        <f>"Total "&amp;A12&amp;":"</f>
        <v>Total Operating costs:</v>
      </c>
      <c r="C16" s="105">
        <f>SUM(C12:C15)</f>
        <v>21404</v>
      </c>
    </row>
    <row r="18" spans="1:8" ht="17" thickBot="1">
      <c r="B18" s="12" t="s">
        <v>90</v>
      </c>
      <c r="C18" s="7">
        <f>C16</f>
        <v>21404</v>
      </c>
    </row>
    <row r="19" spans="1:8" ht="16" thickTop="1">
      <c r="B19" s="11"/>
      <c r="C19" s="5"/>
    </row>
    <row r="20" spans="1:8" ht="16">
      <c r="B20" s="13" t="s">
        <v>91</v>
      </c>
      <c r="C20" s="14">
        <f>C9-C18</f>
        <v>-204</v>
      </c>
      <c r="E20" s="116" t="s">
        <v>92</v>
      </c>
    </row>
    <row r="21" spans="1:8">
      <c r="B21" s="11"/>
      <c r="C21" s="5"/>
    </row>
    <row r="22" spans="1:8" ht="16">
      <c r="A22" s="3" t="s">
        <v>93</v>
      </c>
      <c r="B22" s="10" t="s">
        <v>37</v>
      </c>
      <c r="C22" s="6" t="s">
        <v>94</v>
      </c>
      <c r="E22" s="38" t="s">
        <v>157</v>
      </c>
    </row>
    <row r="23" spans="1:8" ht="33" customHeight="1">
      <c r="A23" t="s">
        <v>95</v>
      </c>
      <c r="B23" s="11" t="s">
        <v>96</v>
      </c>
      <c r="C23" s="5">
        <f>2*25*52</f>
        <v>2600</v>
      </c>
      <c r="E23" s="124" t="s">
        <v>173</v>
      </c>
    </row>
    <row r="24" spans="1:8" ht="16">
      <c r="A24" t="s">
        <v>97</v>
      </c>
      <c r="B24" s="11" t="s">
        <v>174</v>
      </c>
      <c r="C24" s="5">
        <v>1000</v>
      </c>
      <c r="E24" t="s">
        <v>175</v>
      </c>
    </row>
    <row r="25" spans="1:8">
      <c r="B25" s="11"/>
      <c r="C25" s="5"/>
      <c r="E25" s="124"/>
    </row>
    <row r="26" spans="1:8" ht="17" thickBot="1">
      <c r="B26" s="12" t="s">
        <v>99</v>
      </c>
      <c r="C26" s="7">
        <f>SUM(C23:C25)</f>
        <v>3600</v>
      </c>
      <c r="E26" s="124"/>
    </row>
    <row r="27" spans="1:8" ht="16" thickTop="1">
      <c r="B27" s="11"/>
      <c r="C27" s="5"/>
    </row>
    <row r="28" spans="1:8" ht="16">
      <c r="A28" s="4" t="s">
        <v>100</v>
      </c>
      <c r="B28" s="10" t="s">
        <v>37</v>
      </c>
      <c r="C28" s="5"/>
      <c r="D28" s="5"/>
      <c r="E28" s="118" t="s">
        <v>131</v>
      </c>
    </row>
    <row r="29" spans="1:8" ht="16">
      <c r="A29" s="15">
        <v>1</v>
      </c>
      <c r="B29" s="11" t="s">
        <v>176</v>
      </c>
      <c r="C29" s="5"/>
      <c r="D29" s="5"/>
      <c r="E29" s="5"/>
      <c r="F29" s="5"/>
      <c r="G29" s="5"/>
      <c r="H29" s="11"/>
    </row>
    <row r="30" spans="1:8" ht="16">
      <c r="A30" s="15">
        <v>2</v>
      </c>
      <c r="B30" s="11" t="s">
        <v>133</v>
      </c>
      <c r="C30" s="5"/>
      <c r="D30" s="5"/>
      <c r="E30" s="5"/>
      <c r="F30" s="5"/>
      <c r="G30" s="5"/>
    </row>
    <row r="31" spans="1:8">
      <c r="A31" s="15"/>
      <c r="C31" s="5"/>
    </row>
    <row r="32" spans="1:8">
      <c r="A32" s="15"/>
      <c r="B32" s="11"/>
      <c r="C32" s="5"/>
    </row>
  </sheetData>
  <protectedRanges>
    <protectedRange sqref="B1:B2 A12:C15 E15 A16:D16 A5:C8 E6:E8" name="Range1_10"/>
    <protectedRange sqref="A23:C25 A31:A32 C31:C32 B32" name="Range1"/>
    <protectedRange sqref="A29:H30" name="Range1_1"/>
  </protectedRanges>
  <mergeCells count="2">
    <mergeCell ref="D3:D4"/>
    <mergeCell ref="E5:E7"/>
  </mergeCells>
  <hyperlinks>
    <hyperlink ref="C2" location="Home" display=" &lt; Click to go home " xr:uid="{A5B3118F-7004-4AF4-9EB5-EF8A7AF174C6}"/>
  </hyperlinks>
  <pageMargins left="0.7" right="0.7" top="0.75" bottom="0.75" header="0.3" footer="0.3"/>
  <pageSetup paperSize="9" orientation="portrait" horizontalDpi="0" verticalDpi="0"/>
  <extLst>
    <ext xmlns:x14="http://schemas.microsoft.com/office/spreadsheetml/2009/9/main" uri="{CCE6A557-97BC-4b89-ADB6-D9C93CAAB3DF}">
      <x14:dataValidations xmlns:xm="http://schemas.microsoft.com/office/excel/2006/main" count="1">
        <x14:dataValidation type="list" allowBlank="1" showInputMessage="1" showErrorMessage="1" xr:uid="{C9BFAA7E-0FBD-4139-B3BD-4C0120E79FEA}">
          <x14:formula1>
            <xm:f>Lists!$A$2:$A$10</xm:f>
          </x14:formula1>
          <xm:sqref>A12:A13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4C6E7-D73B-4293-8CB4-64FFE90D4364}">
  <dimension ref="A1:H38"/>
  <sheetViews>
    <sheetView workbookViewId="0"/>
  </sheetViews>
  <sheetFormatPr baseColWidth="10" defaultColWidth="9.1640625" defaultRowHeight="15"/>
  <cols>
    <col min="1" max="1" width="2.83203125" style="11" customWidth="1"/>
    <col min="2" max="2" width="25.6640625" style="11" customWidth="1"/>
    <col min="3" max="3" width="27" style="11" customWidth="1"/>
    <col min="4" max="4" width="25.6640625" style="11" customWidth="1"/>
    <col min="5" max="5" width="26.83203125" style="11" customWidth="1"/>
    <col min="6" max="6" width="3.5" style="11" customWidth="1"/>
    <col min="7" max="7" width="4.33203125" style="11" customWidth="1"/>
    <col min="8" max="8" width="28.33203125" style="11" customWidth="1"/>
    <col min="9" max="16384" width="9.1640625" style="11"/>
  </cols>
  <sheetData>
    <row r="1" spans="1:8" ht="9" customHeight="1"/>
    <row r="2" spans="1:8" ht="16.5" customHeight="1">
      <c r="C2" s="150" t="s">
        <v>177</v>
      </c>
      <c r="D2" s="150"/>
    </row>
    <row r="3" spans="1:8" ht="10.5" customHeight="1"/>
    <row r="4" spans="1:8">
      <c r="A4" s="25"/>
      <c r="B4" s="25"/>
      <c r="C4" s="25"/>
      <c r="D4" s="25"/>
      <c r="E4" s="25"/>
      <c r="F4" s="25"/>
    </row>
    <row r="5" spans="1:8" ht="17.25" customHeight="1">
      <c r="A5" s="25"/>
      <c r="B5" s="26" t="s">
        <v>178</v>
      </c>
      <c r="C5" s="27"/>
      <c r="D5" s="27"/>
      <c r="E5" s="27"/>
      <c r="F5" s="25"/>
      <c r="H5" s="149" t="s">
        <v>179</v>
      </c>
    </row>
    <row r="6" spans="1:8" ht="19">
      <c r="A6" s="25"/>
      <c r="B6" s="34"/>
      <c r="C6" s="25"/>
      <c r="D6" s="25"/>
      <c r="E6" s="25"/>
      <c r="F6" s="25"/>
      <c r="H6" s="149"/>
    </row>
    <row r="7" spans="1:8" ht="16">
      <c r="A7" s="25"/>
      <c r="B7" s="25"/>
      <c r="C7" s="25"/>
      <c r="D7" s="25"/>
      <c r="E7" s="35" t="s">
        <v>180</v>
      </c>
      <c r="F7" s="25"/>
    </row>
    <row r="8" spans="1:8" ht="17.25" customHeight="1">
      <c r="A8" s="25"/>
      <c r="B8" s="28" t="s">
        <v>181</v>
      </c>
      <c r="C8" s="28" t="s">
        <v>182</v>
      </c>
      <c r="D8" s="28" t="s">
        <v>183</v>
      </c>
      <c r="E8" s="28" t="s">
        <v>184</v>
      </c>
      <c r="F8" s="25"/>
    </row>
    <row r="9" spans="1:8" ht="32">
      <c r="A9" s="25"/>
      <c r="B9" s="29" t="str">
        <f>'One Year Budget'!A14</f>
        <v>Operating costs</v>
      </c>
      <c r="C9" s="30" t="s">
        <v>185</v>
      </c>
      <c r="D9" s="31">
        <f>'One Year Budget'!C17</f>
        <v>8524</v>
      </c>
      <c r="E9" s="111">
        <v>3224</v>
      </c>
      <c r="F9" s="25"/>
    </row>
    <row r="10" spans="1:8">
      <c r="A10" s="25"/>
      <c r="B10" s="25"/>
      <c r="C10" s="32"/>
      <c r="D10" s="33"/>
      <c r="E10" s="32"/>
      <c r="F10" s="25"/>
    </row>
    <row r="11" spans="1:8" ht="16.5" customHeight="1">
      <c r="A11" s="25"/>
      <c r="B11" s="25"/>
      <c r="C11" s="25"/>
      <c r="D11" s="25"/>
      <c r="E11" s="35" t="s">
        <v>180</v>
      </c>
      <c r="F11" s="25"/>
      <c r="H11" s="149" t="s">
        <v>186</v>
      </c>
    </row>
    <row r="12" spans="1:8" ht="16">
      <c r="A12" s="25"/>
      <c r="B12" s="28" t="s">
        <v>181</v>
      </c>
      <c r="C12" s="28" t="s">
        <v>182</v>
      </c>
      <c r="D12" s="28" t="s">
        <v>183</v>
      </c>
      <c r="E12" s="28" t="s">
        <v>184</v>
      </c>
      <c r="F12" s="25"/>
      <c r="H12" s="149"/>
    </row>
    <row r="13" spans="1:8" ht="36" customHeight="1">
      <c r="A13" s="25"/>
      <c r="B13" s="29" t="str">
        <f>'One Year Budget'!A19</f>
        <v>Programme costs</v>
      </c>
      <c r="C13" s="30" t="s">
        <v>187</v>
      </c>
      <c r="D13" s="31">
        <f>'One Year Budget'!C23</f>
        <v>6432</v>
      </c>
      <c r="E13" s="111">
        <v>3432</v>
      </c>
      <c r="F13" s="25"/>
    </row>
    <row r="14" spans="1:8" ht="15" customHeight="1">
      <c r="A14" s="25"/>
      <c r="B14" s="25"/>
      <c r="C14" s="32"/>
      <c r="D14" s="33"/>
      <c r="E14" s="32"/>
      <c r="F14" s="25"/>
    </row>
    <row r="15" spans="1:8" ht="15" customHeight="1">
      <c r="A15" s="25"/>
      <c r="B15" s="25"/>
      <c r="C15" s="25"/>
      <c r="D15" s="25"/>
      <c r="E15" s="35" t="s">
        <v>180</v>
      </c>
      <c r="F15" s="25"/>
    </row>
    <row r="16" spans="1:8" ht="15" customHeight="1">
      <c r="A16" s="25"/>
      <c r="B16" s="28" t="s">
        <v>181</v>
      </c>
      <c r="C16" s="28" t="s">
        <v>182</v>
      </c>
      <c r="D16" s="28" t="s">
        <v>183</v>
      </c>
      <c r="E16" s="28" t="s">
        <v>184</v>
      </c>
      <c r="F16" s="25"/>
    </row>
    <row r="17" spans="1:6" ht="29.25" customHeight="1">
      <c r="A17" s="25"/>
      <c r="B17" s="29" t="str">
        <f>'One Year Budget'!A25</f>
        <v>Project costs</v>
      </c>
      <c r="C17" s="30" t="s">
        <v>188</v>
      </c>
      <c r="D17" s="31">
        <f>'One Year Budget'!C27</f>
        <v>3000</v>
      </c>
      <c r="E17" s="111">
        <v>1000</v>
      </c>
      <c r="F17" s="25"/>
    </row>
    <row r="18" spans="1:6" ht="15" customHeight="1">
      <c r="A18" s="25"/>
      <c r="B18" s="25"/>
      <c r="C18" s="32"/>
      <c r="D18" s="33"/>
      <c r="E18" s="32"/>
      <c r="F18" s="25"/>
    </row>
    <row r="19" spans="1:6" ht="15" customHeight="1">
      <c r="A19" s="25"/>
      <c r="B19" s="25"/>
      <c r="C19" s="25"/>
      <c r="D19" s="25"/>
      <c r="E19" s="35" t="s">
        <v>180</v>
      </c>
      <c r="F19" s="25"/>
    </row>
    <row r="20" spans="1:6" ht="15" customHeight="1">
      <c r="A20" s="25"/>
      <c r="B20" s="28" t="s">
        <v>181</v>
      </c>
      <c r="C20" s="28" t="s">
        <v>182</v>
      </c>
      <c r="D20" s="28" t="s">
        <v>183</v>
      </c>
      <c r="E20" s="28" t="s">
        <v>184</v>
      </c>
      <c r="F20" s="25"/>
    </row>
    <row r="21" spans="1:6" ht="26.25" customHeight="1">
      <c r="A21" s="25"/>
      <c r="B21" s="29" t="str">
        <f>'One Year Budget'!A29</f>
        <v>Equipment</v>
      </c>
      <c r="C21" s="30" t="s">
        <v>189</v>
      </c>
      <c r="D21" s="31">
        <f>'One Year Budget'!C31</f>
        <v>4000</v>
      </c>
      <c r="E21" s="111">
        <v>3000</v>
      </c>
      <c r="F21" s="25"/>
    </row>
    <row r="22" spans="1:6" ht="15" customHeight="1">
      <c r="A22" s="25"/>
      <c r="B22" s="25"/>
      <c r="C22" s="32"/>
      <c r="D22" s="33"/>
      <c r="E22" s="32"/>
      <c r="F22" s="25"/>
    </row>
    <row r="23" spans="1:6" ht="16">
      <c r="A23" s="25"/>
      <c r="B23" s="25"/>
      <c r="C23" s="25"/>
      <c r="D23" s="25"/>
      <c r="E23" s="35" t="s">
        <v>180</v>
      </c>
      <c r="F23" s="25"/>
    </row>
    <row r="24" spans="1:6" ht="16">
      <c r="A24" s="25"/>
      <c r="B24" s="28" t="s">
        <v>181</v>
      </c>
      <c r="C24" s="28" t="s">
        <v>182</v>
      </c>
      <c r="D24" s="28" t="s">
        <v>183</v>
      </c>
      <c r="E24" s="28" t="s">
        <v>184</v>
      </c>
      <c r="F24" s="25"/>
    </row>
    <row r="25" spans="1:6" ht="16">
      <c r="A25" s="25"/>
      <c r="B25" s="29" t="str">
        <f>'One Year Budget'!A33</f>
        <v>Capacity and capability building</v>
      </c>
      <c r="C25" s="30" t="s">
        <v>190</v>
      </c>
      <c r="D25" s="31">
        <f>'One Year Budget'!C35</f>
        <v>1000</v>
      </c>
      <c r="E25" s="111">
        <v>0</v>
      </c>
      <c r="F25" s="25"/>
    </row>
    <row r="26" spans="1:6">
      <c r="A26" s="25"/>
      <c r="B26" s="25"/>
      <c r="C26" s="25"/>
      <c r="D26" s="25"/>
      <c r="E26" s="25"/>
      <c r="F26" s="25"/>
    </row>
    <row r="27" spans="1:6">
      <c r="B27" s="36"/>
      <c r="C27" s="36"/>
      <c r="D27" s="36"/>
      <c r="E27" s="36"/>
      <c r="F27" s="36"/>
    </row>
    <row r="28" spans="1:6">
      <c r="B28" s="36"/>
      <c r="C28" s="36"/>
      <c r="D28" s="36"/>
      <c r="E28" s="36"/>
      <c r="F28" s="36"/>
    </row>
    <row r="29" spans="1:6" ht="64">
      <c r="B29" s="37" t="s">
        <v>191</v>
      </c>
      <c r="C29" s="37" t="s">
        <v>192</v>
      </c>
      <c r="D29" s="37" t="s">
        <v>193</v>
      </c>
      <c r="E29" s="37" t="s">
        <v>194</v>
      </c>
      <c r="F29" s="36"/>
    </row>
    <row r="30" spans="1:6">
      <c r="B30" s="36"/>
      <c r="C30" s="36"/>
      <c r="D30" s="36"/>
      <c r="E30" s="36"/>
      <c r="F30" s="36"/>
    </row>
    <row r="31" spans="1:6">
      <c r="B31" s="36"/>
      <c r="C31" s="36"/>
      <c r="D31" s="36"/>
      <c r="E31" s="36"/>
      <c r="F31" s="36"/>
    </row>
    <row r="32" spans="1:6">
      <c r="B32" s="36"/>
      <c r="C32" s="36"/>
      <c r="D32" s="36"/>
      <c r="E32" s="36"/>
      <c r="F32" s="36"/>
    </row>
    <row r="33" spans="2:6">
      <c r="B33" s="36"/>
      <c r="C33" s="36"/>
      <c r="D33" s="36"/>
      <c r="E33" s="36"/>
      <c r="F33" s="36"/>
    </row>
    <row r="34" spans="2:6">
      <c r="B34" s="36"/>
      <c r="C34" s="36"/>
      <c r="D34" s="36"/>
      <c r="E34" s="36"/>
      <c r="F34" s="36"/>
    </row>
    <row r="35" spans="2:6">
      <c r="B35" s="36"/>
      <c r="C35" s="36"/>
      <c r="D35" s="36"/>
      <c r="E35" s="36"/>
      <c r="F35" s="36"/>
    </row>
    <row r="36" spans="2:6">
      <c r="B36" s="36"/>
      <c r="C36" s="36"/>
      <c r="D36" s="36"/>
      <c r="E36" s="36"/>
      <c r="F36" s="36"/>
    </row>
    <row r="37" spans="2:6">
      <c r="B37" s="36"/>
      <c r="C37" s="36"/>
      <c r="D37" s="36"/>
      <c r="E37" s="36"/>
      <c r="F37" s="36"/>
    </row>
    <row r="38" spans="2:6">
      <c r="B38" s="36"/>
      <c r="C38" s="36"/>
      <c r="D38" s="36"/>
      <c r="E38" s="36"/>
      <c r="F38" s="36"/>
    </row>
  </sheetData>
  <sheetProtection sheet="1" objects="1" scenarios="1"/>
  <protectedRanges>
    <protectedRange sqref="C9 C13 C25 E25 E13 E9 C17 E17 C21 E21" name="Range1"/>
  </protectedRanges>
  <mergeCells count="3">
    <mergeCell ref="H11:H12"/>
    <mergeCell ref="H5:H6"/>
    <mergeCell ref="C2:D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54daabd-9e59-4520-a584-a0391174bfbb">
      <Terms xmlns="http://schemas.microsoft.com/office/infopath/2007/PartnerControls"/>
    </lcf76f155ced4ddcb4097134ff3c332f>
    <TaxCatchAll xmlns="49326462-3327-4d9f-beb2-32160ba06bf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21EFD4A44309248A36141D960DD9C50" ma:contentTypeVersion="12" ma:contentTypeDescription="Create a new document." ma:contentTypeScope="" ma:versionID="0004e1e759c8e25593d751f98186f056">
  <xsd:schema xmlns:xsd="http://www.w3.org/2001/XMLSchema" xmlns:xs="http://www.w3.org/2001/XMLSchema" xmlns:p="http://schemas.microsoft.com/office/2006/metadata/properties" xmlns:ns2="454daabd-9e59-4520-a584-a0391174bfbb" xmlns:ns3="49326462-3327-4d9f-beb2-32160ba06bfb" targetNamespace="http://schemas.microsoft.com/office/2006/metadata/properties" ma:root="true" ma:fieldsID="a5842488447aa2d7f35999f5166d7807" ns2:_="" ns3:_="">
    <xsd:import namespace="454daabd-9e59-4520-a584-a0391174bfbb"/>
    <xsd:import namespace="49326462-3327-4d9f-beb2-32160ba06b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4daabd-9e59-4520-a584-a0391174bf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eab88f2a-9dea-4280-b1fe-1a915cc3dcb2"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9326462-3327-4d9f-beb2-32160ba06bfb"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c322f50-d657-4b2b-baba-2c0e7ef11b77}" ma:internalName="TaxCatchAll" ma:showField="CatchAllData" ma:web="49326462-3327-4d9f-beb2-32160ba06bf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29E871-43DC-47D5-A2E2-DCDF6FCB31F9}">
  <ds:schemaRefs>
    <ds:schemaRef ds:uri="http://schemas.microsoft.com/sharepoint/v3/contenttype/forms"/>
  </ds:schemaRefs>
</ds:datastoreItem>
</file>

<file path=customXml/itemProps2.xml><?xml version="1.0" encoding="utf-8"?>
<ds:datastoreItem xmlns:ds="http://schemas.openxmlformats.org/officeDocument/2006/customXml" ds:itemID="{DD117AA8-A66C-4F20-8DAC-9472E526CBDB}">
  <ds:schemaRefs>
    <ds:schemaRef ds:uri="http://schemas.microsoft.com/office/2006/metadata/properties"/>
    <ds:schemaRef ds:uri="http://schemas.microsoft.com/office/infopath/2007/PartnerControls"/>
    <ds:schemaRef ds:uri="454daabd-9e59-4520-a584-a0391174bfbb"/>
    <ds:schemaRef ds:uri="49326462-3327-4d9f-beb2-32160ba06bfb"/>
  </ds:schemaRefs>
</ds:datastoreItem>
</file>

<file path=customXml/itemProps3.xml><?xml version="1.0" encoding="utf-8"?>
<ds:datastoreItem xmlns:ds="http://schemas.openxmlformats.org/officeDocument/2006/customXml" ds:itemID="{9E06C25E-DF10-4F1A-841B-446F89C32D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4daabd-9e59-4520-a584-a0391174bfbb"/>
    <ds:schemaRef ds:uri="49326462-3327-4d9f-beb2-32160ba06b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Guide</vt:lpstr>
      <vt:lpstr>One Year Budget</vt:lpstr>
      <vt:lpstr>Lists</vt:lpstr>
      <vt:lpstr>Multi Year Budget</vt:lpstr>
      <vt:lpstr>Event Budget</vt:lpstr>
      <vt:lpstr>Operating Costs Only Budget</vt:lpstr>
      <vt:lpstr>Cost Item Table example</vt:lpstr>
      <vt:lpstr>CostItem</vt:lpstr>
      <vt:lpstr>Eventbudget</vt:lpstr>
      <vt:lpstr>Home</vt:lpstr>
      <vt:lpstr>MultiYear</vt:lpstr>
      <vt:lpstr>OneYearBudget</vt:lpstr>
      <vt:lpstr>OnlyOpex</vt:lpstr>
      <vt:lpstr>'Event Budget'!Print_Area</vt:lpstr>
      <vt:lpstr>'Multi Year Budget'!Print_Area</vt:lpstr>
      <vt:lpstr>'One Year Budget'!Print_Area</vt:lpstr>
      <vt:lpstr>'Operating Costs Only Budget'!Print_Area</vt:lpstr>
      <vt:lpstr>ProjectOnly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Jacqui Johnston</dc:creator>
  <cp:keywords/>
  <dc:description/>
  <cp:lastModifiedBy>Duncan Matthews</cp:lastModifiedBy>
  <cp:revision/>
  <dcterms:created xsi:type="dcterms:W3CDTF">2023-04-13T01:58:33Z</dcterms:created>
  <dcterms:modified xsi:type="dcterms:W3CDTF">2025-11-26T19:59:24Z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0x010100521EFD4A44309248A36141D960DD9C50</vt:lpwstr>
  </property>
  <property fmtid="{D5CDD505-2E9C-101B-9397-08002B2CF9AE}" pid="3" name="MediaServiceImageTags">
    <vt:lpwstr/>
  </property>
</Properties>
</file>